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codeName="{26A90621-87C4-6C01-FD6A-EE6E7C140903}"/>
  <workbookPr codeName="ThisWorkbook" defaultThemeVersion="166925"/>
  <mc:AlternateContent xmlns:mc="http://schemas.openxmlformats.org/markup-compatibility/2006">
    <mc:Choice Requires="x15">
      <x15ac:absPath xmlns:x15ac="http://schemas.microsoft.com/office/spreadsheetml/2010/11/ac" url="\\fssiop.siop.gej.gob.mx\siop\dgicpye\Evaluaciones Económicas\Victor\2.-ADOCTOS TOMAS 2019\2026 CATALOGOS\"/>
    </mc:Choice>
  </mc:AlternateContent>
  <bookViews>
    <workbookView xWindow="-120" yWindow="-120" windowWidth="29040" windowHeight="15720" activeTab="0"/>
  </bookViews>
  <sheets>
    <sheet name="CATALOGO" sheetId="1" r:id="rId3"/>
  </sheets>
  <definedNames>
    <definedName name="_xlnm._FilterDatabase" localSheetId="0" hidden="1">CATALOGO!$A$16:$G$333</definedName>
    <definedName name="ACCIONENREPORTE">#REF!</definedName>
    <definedName name="Administración_del_gasto_de_operación">#REF!</definedName>
    <definedName name="area">#REF!</definedName>
    <definedName name="_xlnm.Print_Area" localSheetId="0">CATALOGO!$A$1:$G$337</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<sst xmlns="http://schemas.openxmlformats.org/spreadsheetml/2006/main" count="902" uniqueCount="608">
  <si>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</si>
  <si>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</si>
  <si>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</si>
  <si>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</si>
  <si>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</si>
  <si>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</si>
  <si>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</si>
  <si>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</si>
  <si>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</si>
  <si>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</si>
  <si>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</si>
  <si>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</si>
  <si>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</si>
  <si>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</si>
  <si>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</si>
  <si>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</si>
  <si>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</si>
  <si>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</si>
  <si>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</si>
  <si>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</si>
  <si>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</si>
  <si>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</si>
  <si>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PRECIO PARTIDA ($) PROPUESTO</t>
  </si>
  <si>
    <t>PRECIO PARTIDA ($) PROPUESTO CON LETRA</t>
  </si>
  <si>
    <t>SIOP-001</t>
  </si>
  <si>
    <t>M2</t>
  </si>
  <si>
    <t>M3</t>
  </si>
  <si>
    <t>KG</t>
  </si>
  <si>
    <t>M</t>
  </si>
  <si>
    <t>M3/KM</t>
  </si>
  <si>
    <t>PZA</t>
  </si>
  <si>
    <t>SALIDA</t>
  </si>
  <si>
    <t xml:space="preserve"> PZA</t>
  </si>
  <si>
    <t>ML</t>
  </si>
  <si>
    <t>SAL</t>
  </si>
  <si>
    <t>CCTV</t>
  </si>
  <si>
    <t>A1</t>
  </si>
  <si>
    <t>A2</t>
  </si>
  <si>
    <t>A3</t>
  </si>
  <si>
    <t>A4</t>
  </si>
  <si>
    <t>A5</t>
  </si>
  <si>
    <t>A6</t>
  </si>
  <si>
    <t>A8</t>
  </si>
  <si>
    <t>A9</t>
  </si>
  <si>
    <t>A10</t>
  </si>
  <si>
    <t>A11</t>
  </si>
  <si>
    <t>A12</t>
  </si>
  <si>
    <t>A13</t>
  </si>
  <si>
    <t>A14</t>
  </si>
  <si>
    <t>A15</t>
  </si>
  <si>
    <t>A16</t>
  </si>
  <si>
    <t>A17</t>
  </si>
  <si>
    <t>A18</t>
  </si>
  <si>
    <t>A19</t>
  </si>
  <si>
    <t>A20</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</si>
  <si>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</si>
  <si>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</si>
  <si>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</si>
  <si>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</si>
  <si>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</si>
  <si>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</si>
  <si>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DE POLIPROPILENO COPOLÍMERO RANDOM (TUBOPLUS O SIMILAR) DE 1" (25MM) DE DIÁMETRO, CON NORMA NMX-E-226/2 CNCP. INCLUYE: HERRAMIENTAS, CONEXIONES, EQUIPO, MANO DE OBRA Y TODO LO NECESARIO PARA SU CORRECTA EJECUCIÓN.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</si>
  <si>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</si>
  <si>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</si>
  <si>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</si>
  <si>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</si>
  <si>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</si>
  <si>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</si>
  <si>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</si>
  <si>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Y COLOCACION DE ESPEJOS PARA BAÑOS, ESPEJO DE 6MM FLOTADO A BASE DE ALUMINIO DE 2” CON MEDIAS VARIAS, INCLUYE: MATERIALES, DESPERDICIOS, FLETES, MANO DE OBRA ESPECIALIZADA, HERRAMIENTA.</t>
  </si>
  <si>
    <t>SUMINISTRO Y COLOCACION DE GANCHO DOBLE MCA. HELVEX MOD. 106, CROMADO O SIMILAR, INCLUYE: MATERIALES, MANO DE OBRA, EQUIPO Y HERRAMIENTA.</t>
  </si>
  <si>
    <t>SUMINISTRO Y COLOCACIÓN DE GANCHO PORTA MULETAS, MARCA HELVEX, MODELO 266 CROMO. INCLUYE: MATERIALES DE FIJACIÓN, MANO DE OBRA, EQUIPO Y HERRAMIENTA</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</si>
  <si>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</si>
  <si>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</si>
  <si>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</si>
  <si>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</si>
  <si>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</si>
  <si>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</si>
  <si>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</si>
  <si>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</si>
  <si>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</si>
  <si>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</si>
  <si>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</si>
  <si>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</si>
  <si>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</si>
  <si>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</si>
  <si>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</si>
  <si>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ZARPEO DE MUROS, CADENAS, CASTILLO Y BÓVEDA, CON MORTERO DE CEMENTO-ARENA DE RIO 1:3, INCLUYE: ANDAMIOS, ACARREO, ELEVACIÓN DE MATERIAL, HERRAMIENTAS, EQUIPO DE SEGURIDAD Y MANO DE OBRA. A CUALQUIER NIVEL.</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</si>
  <si>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</si>
  <si>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</si>
  <si>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</si>
  <si>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</si>
  <si>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2 1/2" (64MM)DE DIÁMETRO, CON NORMA NMX-E-226/2 CNCP. INCLUYE: HERRAMIENTAS, CONEXIONES, EQUIPO, MANO DE OBRA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</si>
  <si>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</si>
  <si>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</si>
  <si>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</si>
  <si>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</si>
  <si>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</si>
  <si>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</si>
  <si>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</si>
  <si>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</si>
  <si>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</si>
  <si>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</si>
  <si>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</si>
  <si>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</si>
  <si>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</si>
  <si>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 xml:space="preserve">SUMINISTRO Y COLOCACIÓN DE  VALVULA CHECK RANURADA DE 4" HIERRO DUCTIL UL/FM, INCLUYE: MATERIALES, CONEXIONES, DESPERDICIOS, ELEVACIONES, MANO DE OBRA, EQUIPO Y HERRAMIENTA NECESARIA PARA SU CORRECTA EJECUCION.
</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</si>
  <si>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</si>
  <si>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</si>
  <si>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</si>
  <si>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</si>
  <si>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</si>
  <si>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</si>
  <si>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</si>
  <si>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</si>
  <si>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</si>
  <si>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</si>
  <si>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</si>
  <si>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</si>
  <si>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APLANADO INTERIOR DE PRETILES CON MORTERO CEMENTO-CAL-ARENA DE RIO EN PROP. 1:2:6 DE 2 CM. DE ESPESOR PROMEDIO, A PLOMO Y REGLA, ACABADO APALILLADO FINO, INCLUYE: MATERIALES, DESPERDICIOS, HERRAMIENTAS, PLOMEO, NIVELACIÓN, REMATES, LIMPIEZA DEL ÁREA DE TRABAJO Y ACARREO DE MATERIALES AL SITIO DE SU UTILIZACIÓN. A CUALQUIER NIVEL.</t>
  </si>
  <si>
    <t>IMPERMEABILIZACIÓN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</si>
  <si>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</si>
  <si>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</si>
  <si>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</si>
  <si>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</si>
  <si>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</si>
  <si>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</si>
  <si>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</si>
  <si>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</si>
  <si>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</si>
  <si>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</si>
  <si>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</si>
  <si>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SALIDAS ELÉCTRICAS E ILUMINACIÓN</t>
  </si>
  <si>
    <t>SUMINISTRO E INSTALACIÓN DE INTERRUPTOR DE 1 X 15,20 Ó 30 AMP QO, 120/240 V, 10 KA, MCA SQUARE D O SIMILAR,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</si>
  <si>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</si>
  <si>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Y COLOCACIÓN DE TUBO PAD RD-13.5 NARANJA, 2" POLIETILENO ALTA DENSIDAD. INCLUYE: MANO DE OBRA, ACARREOS, HERRAMIENTA, DESPERDICIOS, LIMPIEZA Y TODO LO NECESARIO PARA SU CORRECTA INSTALACIÓN.</t>
  </si>
  <si>
    <t>TABLAROCA</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</si>
  <si>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</si>
  <si>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</si>
  <si>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</si>
  <si>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</si>
  <si>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</si>
  <si>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</si>
  <si>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</si>
  <si>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</si>
  <si>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</si>
  <si>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AZULEJO SPA DE 30X60 CM. COLOR WHITE GLOSSY, MARCA INTERCERAMIC. INCLUYE: HERRAMIENTA, MATERIALES, MANO DE OBRA, EQUIPO Y TODO LO NECESARIO PARA SU CORRECTA INSTALACIÓN.</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</si>
  <si>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</si>
  <si>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</si>
  <si>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BAÑOS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</si>
  <si>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</si>
  <si>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</si>
  <si>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</si>
  <si>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</si>
  <si>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</si>
  <si>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</si>
  <si>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EXTENSION METÁLICA DE 5" X 1 1/2" CUERPO DE LATON ACABADO CROMO MARCA URREA O SIMILAR A PARA LAVABO O FREGADERO, INCLUYE: MATERIALES, MANO DE OBRA, EQUIPO Y HERRAMIEINTA.</t>
  </si>
  <si>
    <t>SUMINISTRO Y COLOCACIÓN DE DISPENSADOR DE JABÓN MCA. JOFEL MOD. AC54000 O SIMILAR INCLUYE: MATERIAL, MANO DE OBRA, EQUIPO Y HERRAMIENTA.</t>
  </si>
  <si>
    <t>SUMINISTRO Y COLOCACIÓN DE DISPENSADOR DE PAPEL HIGIÉNICO, MODELO AE25000 FUTURA, DE ACERO INOXIDABLE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</si>
  <si>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</si>
  <si>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COLOCACIÓN DE COLADERA UNIVERSAL CON REJILLA DE ACERO INOXIDABLE 50, 75 Y 100 MM (2, 3 Y 4 PULGADAS) PLATA MARCA COFLEX O SIMILAR, INCLUYE: MATERIALES, ACARREOS, MANO DE OBRA, PRUEBAS, EQUIPO Y HERRAMIENTA.</t>
  </si>
  <si>
    <t>SUMINISTRO Y COLOCACIÓN DE COLADERA DE PRETIL, HELVEX MOD 4954; INCLUYE: MATERIALES, MANO DE OBRA, HERRAMIENTA, FIJACIONES, CONEXIONES.</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</si>
  <si>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</si>
  <si>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</si>
  <si>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</si>
  <si>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</si>
  <si>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</si>
  <si>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SUMINISTRO Y COLOCACIÓN DE CERRADURA CHAPA DE SEGURIDAD DE EMBUTIR, PARA PUERTAS DE ALUMINIO, MARCA PHILLIPS MODELO 549 O SIMILAR, INCLUYE: MANO DE OBRA, MATERIALES Y ACARREOS A CUALQUIER NIVEL.</t>
  </si>
  <si>
    <t>ACERO INOXIDABLE</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</si>
  <si>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</si>
  <si>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</si>
  <si>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</si>
  <si>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</si>
  <si>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</si>
  <si>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</si>
  <si>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</si>
  <si>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</si>
  <si>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</si>
  <si>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</si>
  <si>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</si>
  <si>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</si>
  <si>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</si>
  <si>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</si>
  <si>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</si>
  <si>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</si>
  <si>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</si>
  <si>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</si>
  <si>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</si>
  <si>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</si>
  <si>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</si>
  <si>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</si>
  <si>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</si>
  <si>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</si>
  <si>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SIOP-094</t>
  </si>
  <si>
    <t>SIOP-010</t>
  </si>
  <si>
    <t>SIOP-011</t>
  </si>
  <si>
    <t>SIOP-012</t>
  </si>
  <si>
    <t>SIOP-013</t>
  </si>
  <si>
    <t>SIOP-017</t>
  </si>
  <si>
    <t>SIOP-018</t>
  </si>
  <si>
    <t>SIOP-019</t>
  </si>
  <si>
    <t>SIOP-025</t>
  </si>
  <si>
    <t>SIOP-026</t>
  </si>
  <si>
    <t>SIOP-029</t>
  </si>
  <si>
    <t>SIOP-034</t>
  </si>
  <si>
    <t>SIOP-059</t>
  </si>
  <si>
    <t>SIOP-062</t>
  </si>
  <si>
    <t>SIOP-066</t>
  </si>
  <si>
    <t>SIOP-067</t>
  </si>
  <si>
    <t>SIOP-074</t>
  </si>
  <si>
    <t>SIOP-075</t>
  </si>
  <si>
    <t>SIOP-076</t>
  </si>
  <si>
    <t>SIOP-077</t>
  </si>
  <si>
    <t>SIOP-078</t>
  </si>
  <si>
    <t>SIOP-081</t>
  </si>
  <si>
    <t>SIOP-088</t>
  </si>
  <si>
    <t>SIOP-092</t>
  </si>
  <si>
    <t>SIOP-095</t>
  </si>
  <si>
    <t>SIOP-096</t>
  </si>
  <si>
    <t>SIOP-097</t>
  </si>
  <si>
    <t>SIOP-098</t>
  </si>
  <si>
    <t>SIOP-099</t>
  </si>
  <si>
    <t>SIOP-100</t>
  </si>
  <si>
    <t>SIOP-101</t>
  </si>
  <si>
    <t>SIOP-102</t>
  </si>
  <si>
    <t>SIOP-103</t>
  </si>
  <si>
    <t>SIOP-110</t>
  </si>
  <si>
    <t>SIOP-111</t>
  </si>
  <si>
    <t>SIOP-112</t>
  </si>
  <si>
    <t>SIOP-113</t>
  </si>
  <si>
    <t>SIOP-114</t>
  </si>
  <si>
    <t>SIOP-115</t>
  </si>
  <si>
    <t>SIOP-117</t>
  </si>
  <si>
    <t>SIOP-118</t>
  </si>
  <si>
    <t>SIOP-119</t>
  </si>
  <si>
    <t>SIOP-130</t>
  </si>
  <si>
    <t>SIOP-139</t>
  </si>
  <si>
    <t>SIOP-140</t>
  </si>
  <si>
    <t>SIOP-141</t>
  </si>
  <si>
    <t>SIOP-143</t>
  </si>
  <si>
    <t>SIOP-144</t>
  </si>
  <si>
    <t>SIOP-177</t>
  </si>
  <si>
    <t>SIOP-181</t>
  </si>
  <si>
    <t>SIOP-183</t>
  </si>
  <si>
    <t>SIOP-184</t>
  </si>
  <si>
    <t>SIOP-185</t>
  </si>
  <si>
    <t>SIOP-195</t>
  </si>
  <si>
    <t>SIOP-203</t>
  </si>
  <si>
    <t>SIOP-204</t>
  </si>
  <si>
    <t>SIOP-211</t>
  </si>
  <si>
    <t>SIOP-222</t>
  </si>
  <si>
    <t>SIOP-255</t>
  </si>
  <si>
    <t>SIOP-257</t>
  </si>
  <si>
    <t>SIOP-258</t>
  </si>
  <si>
    <t>SIOP-263</t>
  </si>
  <si>
    <t>SIOP-268</t>
  </si>
  <si>
    <t>IMPERMEABILIZACIÓN DE CIMENTACIÓN (DALAS, ZAPATAS, MUROS, ETC.), CON VAPORTITE 550 A 2 MANOS, INCLUYE: MANO DE OBRA, MATERIAL, HERRAMIENTA, DESPERDICIOS, ACARREO DEL MATERIAL AL SITIO DE UTILIZACIÓN.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</si>
  <si>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</si>
  <si>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</si>
  <si>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ENTORTADO DE JALCRETO BOMBEABLE  F´C= 150kG/CM2, DE 10 CM. DE ESPESOR PROMEDIO, PARA NIVELAR EL  ENTREPISO, ACABADO APALILLADO, PARA RECIBIR PISO  INCLUYE: MATERIALES, BOMBA, NIVELACION, ELEVACIONES, DESPERDICIOS, HERRAMIENTAS, LIMPIEZA, MANO DE OBRA Y ACARREOS DE MATERIALES A LUGAR DE SU COLOCACION. EN CUALQUIER NIVEL.</t>
  </si>
  <si>
    <t>SUMINISTRO E INSTALACIÓN  DE ZAVALETA CON LADRILLO DE AZOTEA 17 X 17 CM,  ASENTADO CON MORTERO CEMENTO-ARENA 1:4, INCLUYE:  MATERIALES, ACARREOS, ELEVACIÓN, CORTES, DESPERDICIOS, TRASLAPES, MANO DE OBRA. EQUIPO Y HERRAMIENTA</t>
  </si>
  <si>
    <t>LECHADA SOBRE LADRILLO DE AZOTEA CON SISTEMA A BASE DE POLVO ARENA RIO-CEMENTO BLANCO-SELLADOR EN PROPORCION DE 3:4:1. INCLUYE: PREPARACION DE LA SUPERFICIE, ACARREOS, MATERIAL Y MANO DE OBRA.</t>
  </si>
  <si>
    <t>SUMINISTRO E INSTALACIÓN DE LADRILLO DE AZOTEA CON MEDIDAS  DE 17 X 17 CMS ASENTADO CON MORTERO CEMENTO-ARENA 1:4, INCLUYE:  MATERIALES, ACARREOS, ELEVACIÓN, CORTES, DESPERDICIOS, TRASLAPES, MANO DE OBRA. EQUIPO Y HERRAMIENTA.</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</si>
  <si>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</si>
  <si>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</si>
  <si>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</si>
  <si>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</si>
  <si>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</si>
  <si>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CODO PVC CEMENTAR, SANITARIO DE 4"X 45°. INCLUYE: SUMINISTRO, INSTALACIÓN, MATERIALES, PEGAMENTO PVC, MANO DE OBRA, HERRAMIENTA Y EQUIPO.</t>
  </si>
  <si>
    <t>CODO PVC CEMENTAR, SANITARIO DE 4"X 90°. INCLUYE: SUMINISTRO, INSTALACIÓN, MATERIALES, PEGAMENTO PVC, MANO DE OBRA, HERRAMIENTA Y EQUIPO.</t>
  </si>
  <si>
    <t>TEE PVC CEMENTAR SANITARIO DE 2". INCLUYE: SUMINISTRO, INSTALACIÓN, MATERIALES, PEGAMENTO PVC, MANO DE OBRA, HERRAMIENTA Y EQUIPO.</t>
  </si>
  <si>
    <t>TEE PVC CEMENTAR SANITARIO DE 4". INCLUYE: SUMINISTRO, INSTALACIÓN, MATERIALES, PEGAMENTO PVC, MANO DE OBRA, HERRAMIENTA Y EQUIPO.</t>
  </si>
  <si>
    <t>YEE PVC CONEXIÓN CEMENTAR, SANITARIO DE 2"X2". INCLUYE: SUMINISTRO, INSTALACIÓN, MATERIALES, MANO DE OBRA, HERRAMIENTA Y EQUIPO.</t>
  </si>
  <si>
    <t>YEE PVC CONEXIÓN CEMENTAR, SANITARIO DE 4"X2". INCLUYE: SUMINISTRO, INSTALACIÓN, MATERIALES, MANO DE OBRA, HERRAMIENTA Y EQUIPO.</t>
  </si>
  <si>
    <t>YEE PVC CONEXIÓN CEMENTAR, SANITARIO DE 4"X4".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</si>
  <si>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</si>
  <si>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</si>
  <si>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SUMINISTRO Y COLOCACIÓN DE VÁLVULA DE GLOBO DE 1 1/4" DE TUBERÍA DE POLIPROPILENO COPOLÍMERO RANDOM (TUBOPLUS O SIMILAR) . INCLUYE: MATERIAL, MANO DE OBRA, EQUIPO Y HERRAMIENTA.</t>
  </si>
  <si>
    <t>SUMINISTRO Y COLOCACIÓN DE VÁLVULA DE GLOBO DE 1 1/2" DE TUBERÍA DE POLIPROPILENO COPOLÍMERO RANDOM (TUBOPLUS O SIMILAR) . INCLUYE: MATERIAL, MANO DE OBRA, EQUIPO Y HERRAMIENTA.</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</si>
  <si>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</si>
  <si>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</si>
  <si>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</si>
  <si>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</si>
  <si>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</si>
  <si>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</si>
  <si>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</si>
  <si>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SUMINISTRO E INSTALACIÓN DE TABLERO NQ SQUARE D, MODELO NQ430L1C, 100A, 3 FASES, 4 HILOS, 30 POLOS, BARRA DE COBRE; INCLUYE: MANO DE OBRA, ACARREOS, HERRAMIENTA, LIMPIEZA Y TODO LO NECESARIO PARA SU CORRECTA INSTALACIÓN.</t>
  </si>
  <si>
    <t>SIOP-016</t>
  </si>
  <si>
    <t>SUMINISTRO E INSTALACIÓN DE INTERRUPTOR DE 2 X 20 AMP QO MCA SQUARE D INCLUYE: ACARREOS, HERRAMIENTA, DESPERDICIOS, LIMPIEZA Y TODO LO NECESARIO PARA SU CORRECTA INSTALACIÓN.</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</si>
  <si>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</si>
  <si>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</si>
  <si>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</si>
  <si>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</si>
  <si>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</si>
  <si>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</si>
  <si>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</si>
  <si>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</si>
  <si>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</si>
  <si>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</si>
  <si>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</si>
  <si>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SIOP-091</t>
  </si>
  <si>
    <t>SUMINISTRO E INSTALACIÓN DE TIRAS DE LED PARA PLAFON MCA. TECNOLITE O SIMILAR, 5050 SMD A 12V, IP65, 3000K, 55W, 11W, 5M. MODELO 243-HTLED60IP655050B, EXTERIOR O SIMILAR, ACCESORIOS, MANO DE OBRA, EQUIPO Y HERRAMIENTA.</t>
  </si>
  <si>
    <t>SUMINISTRO DE TAPA TERMINAL MODELO AEI/1622 COLOR SLATE;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</si>
  <si>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</si>
  <si>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</si>
  <si>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</si>
  <si>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</si>
  <si>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</si>
  <si>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</si>
  <si>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BAÑO MARCA YALE MOD. SAN CARLOS MX4976, ACABADO NIQUEL SATÍN. INCLUYE: LLAVES, MATERIAL, MANO DE OBRA, EQUIPO Y HERRAMIENTA.</t>
  </si>
  <si>
    <t>SUMINISTRO Y COLOCACIÓN DE MANIJA PARA PUERTAS DE ENTRADA MARCA YALE MOD. SAN CARLOS MX4975, ACABADO NIQUEL SATÍN. INCLUYE: LLAVES, MATERIAL, MANO DE OBRA, EQUIPO Y HERRAMIENTA.</t>
  </si>
  <si>
    <t>SIOP-149</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</si>
  <si>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</si>
  <si>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</si>
  <si>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</si>
  <si>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</si>
  <si>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</si>
  <si>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</si>
  <si>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</si>
  <si>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 xml:space="preserve">SUMINISTRO Y COLOCACIÓN DE SOPORTE TIPO PERA PARA TUBERIA DE 2", CONSIDERANDO VARILLA ROSCADA GALVANIZADA DE 3/8" DE HASTA 1 M DE SUJECIÓN, TUERCAS, RONDANAS Y TAQUETES. INCLUYE: FIJACIÓN, MATERIAL, MANO DE OBRA, EQUIPO Y HERRAMIENTA.
</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</si>
  <si>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</si>
  <si>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</si>
  <si>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</si>
  <si>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</si>
  <si>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SIOP-193</t>
  </si>
  <si>
    <t>SIOP-194</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</si>
  <si>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</si>
  <si>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</si>
  <si>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</si>
  <si>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SIOP-238</t>
  </si>
  <si>
    <t>SIOP-234</t>
  </si>
  <si>
    <t>SIOP-218</t>
  </si>
  <si>
    <t>SIOP-220</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</si>
  <si>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</si>
  <si>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</si>
  <si>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</si>
  <si>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</si>
  <si>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</si>
  <si>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</si>
  <si>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TD-160, 23 W, INCLUYE: GRÚA, MONTAJES, MANIOBRAS, HERRAMIENTA, MATERIAL, ACARREOS, EQUIPO Y MANO DE OBRA.</t>
  </si>
  <si>
    <t>SUMINISTRO, INSTALACIÓN Y PUESTA EN MARCHA DE EXTRACTOR MARCA SOLER &amp; PALAU, MODELO CET-2600, 3/4 HP, 110-127 V, INCLUYE: ACARREOS, MONTAJES, MANIOBRAS, HERRAMIENTA, MATERIAL, ACARREOS, EQUIPO Y MANO DE OBRA.</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</si>
  <si>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</si>
  <si>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</si>
  <si>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</si>
  <si>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</si>
  <si>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</si>
  <si>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</si>
  <si>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</si>
  <si>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</si>
  <si>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</si>
  <si>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</si>
  <si>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</si>
  <si>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SUMINISTRO E INSTALACIÓN DE REJILLA DE RETORNO DE AIRE MODELO HR, MARCA HR, FABRICADA EN ALUMINIO CON ALETAS FIJAS A 45°, ACABADO EN PINTURA ELECTROSTÁTICA BLANCA, MEDIDA 10" X 6". INCLUYE CUELLO CUADRADO, ACCESORIOS DE MONTAJE, SELLADO, LIMPIEZA DEL ÁREA Y MANO DE OBRA ESPECIALIZADA.</t>
  </si>
  <si>
    <t>SUMINISTRO E INSTALACIÓN DE REJILLA DE RETORNO DE AIRE MODELO HR, MARCA HR, FABRICADA EN ALUMINIO CON ALETAS FIJAS A 45°, ACABADO EN PINTURA ELECTROSTÁTICA BLANCA, MEDIDA 44" X 11". INCLUYE CUELLO CUADRADO, ACCESORIOS DE MONTAJE, SELLADO, LIMPIEZA DEL ÁREA Y MANO DE OBRA ESPECIALIZADA.</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</si>
  <si>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</si>
  <si>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</si>
  <si>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</si>
  <si>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</si>
  <si>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</si>
  <si>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</si>
  <si>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</si>
  <si>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</si>
  <si>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</si>
  <si>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</si>
  <si>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</si>
  <si>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SIOP-009</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</si>
  <si>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</si>
  <si>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</si>
  <si>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</si>
  <si>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SIOP-014</t>
  </si>
  <si>
    <t>DESINSTALACIÓN DE ACCESORIOS DE BAÑO YA SEA PORTA ROLLO, TOALLERO, DISPENSADOR DE JABÓN, BARRAS, ETC. CON RECUPERACIÓN, INCLUYE: DESCONEXIÓN, HERRAMIENTAS, MANO, DE OBRA, LIMPIEZA Y RESGUARDO DEL MUEBLE EN EL SITIO INDICADO POR SUPERVISIÓN.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</si>
  <si>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</si>
  <si>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SIOP-020</t>
  </si>
  <si>
    <t>SIOP-021</t>
  </si>
  <si>
    <t>SIOP-022</t>
  </si>
  <si>
    <t>SIOP-023</t>
  </si>
  <si>
    <t>SIOP-024</t>
  </si>
  <si>
    <t>SIOP-030</t>
  </si>
  <si>
    <t>SIOP-060</t>
  </si>
  <si>
    <t>SIOP-061</t>
  </si>
  <si>
    <t>SIOP-064</t>
  </si>
  <si>
    <t>SIOP-068</t>
  </si>
  <si>
    <t>SIOP-069</t>
  </si>
  <si>
    <t>SIOP-070</t>
  </si>
  <si>
    <t>SIOP-071</t>
  </si>
  <si>
    <t>SIOP-072</t>
  </si>
  <si>
    <t>SIOP-079</t>
  </si>
  <si>
    <t>SIOP-080</t>
  </si>
  <si>
    <t>SIOP-082</t>
  </si>
  <si>
    <t>SIOP-084</t>
  </si>
  <si>
    <t>SIOP-085</t>
  </si>
  <si>
    <t>SIOP-086</t>
  </si>
  <si>
    <t>SIOP-087</t>
  </si>
  <si>
    <t>SIOP-089</t>
  </si>
  <si>
    <t>SIOP-090</t>
  </si>
  <si>
    <t>SIOP-093</t>
  </si>
  <si>
    <t>SIOP-104</t>
  </si>
  <si>
    <t>SIOP-106</t>
  </si>
  <si>
    <t>SIOP-107</t>
  </si>
  <si>
    <t>SIOP-108</t>
  </si>
  <si>
    <t>SIOP-109</t>
  </si>
  <si>
    <t>SIOP-120</t>
  </si>
  <si>
    <t>SIOP-121</t>
  </si>
  <si>
    <t>SIOP-122</t>
  </si>
  <si>
    <t>SIOP-123</t>
  </si>
  <si>
    <t>SIOP-124</t>
  </si>
  <si>
    <t>SIOP-125</t>
  </si>
  <si>
    <t>SIOP-126</t>
  </si>
  <si>
    <t>SIOP-127</t>
  </si>
  <si>
    <t>SIOP-128</t>
  </si>
  <si>
    <t>SIOP-129</t>
  </si>
  <si>
    <t>SIOP-131</t>
  </si>
  <si>
    <t>SIOP-132</t>
  </si>
  <si>
    <t>SIOP-133</t>
  </si>
  <si>
    <t>SIOP-134</t>
  </si>
  <si>
    <t>SIOP-135</t>
  </si>
  <si>
    <t>SIOP-142</t>
  </si>
  <si>
    <t>SIOP-145</t>
  </si>
  <si>
    <t>SIOP-146</t>
  </si>
  <si>
    <t>SIOP-148</t>
  </si>
  <si>
    <t>SIOP-151</t>
  </si>
  <si>
    <t>SIOP-186</t>
  </si>
  <si>
    <t>SIOP-187</t>
  </si>
  <si>
    <t>SIOP-188</t>
  </si>
  <si>
    <t>SIOP-189</t>
  </si>
  <si>
    <t>SIOP-191</t>
  </si>
  <si>
    <t>SIOP-201</t>
  </si>
  <si>
    <t>SIOP-202</t>
  </si>
  <si>
    <t>SIOP-205</t>
  </si>
  <si>
    <t>SIOP-206</t>
  </si>
  <si>
    <t>SIOP-208</t>
  </si>
  <si>
    <t>SIOP-212</t>
  </si>
  <si>
    <t>SIOP-213</t>
  </si>
  <si>
    <t>SIOP-215</t>
  </si>
  <si>
    <t>SIOP-216</t>
  </si>
  <si>
    <t>SIOP-217</t>
  </si>
  <si>
    <t>SIOP-221</t>
  </si>
  <si>
    <t>SIOP-225</t>
  </si>
  <si>
    <t>SIOP-226</t>
  </si>
  <si>
    <t>SIOP-227</t>
  </si>
  <si>
    <t>SIOP-228</t>
  </si>
  <si>
    <t>SIOP-230</t>
  </si>
  <si>
    <t>SIOP-233</t>
  </si>
  <si>
    <t>SIOP-235</t>
  </si>
  <si>
    <t>SIOP-236</t>
  </si>
  <si>
    <t>SIOP-237</t>
  </si>
  <si>
    <t>SIOP-243</t>
  </si>
  <si>
    <t>SIOP-247</t>
  </si>
  <si>
    <t>SIOP-249</t>
  </si>
  <si>
    <t>SIOP-250</t>
  </si>
  <si>
    <t>SIOP-251</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</si>
  <si>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</si>
  <si>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</si>
  <si>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</si>
  <si>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</si>
  <si>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</si>
  <si>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</si>
  <si>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</si>
  <si>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</si>
  <si>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</si>
  <si>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</si>
  <si>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DEMOLICION DE FIRME DE CONCRETO DE 5 CM DE ESPESOR PROMEDIO POR MEDIOS MECÁNICOS, INCLUYE: MANO DE OBRA, EQUIPO, ACARREO DEL MATERIAL PRODUCTO DE LA DEMOLIIÓN AL SITIO DE ACOPIO, LIMPIEZA. HERRAMIENTA.</t>
  </si>
  <si>
    <t>RETIRO DE IMPERMEABILIZANTE PREFABRICADO EXISTENTE DE CUALQUIER ESPESOR, POR MEDIOS MANUALES, INCLUYE: MANO DE OBRA, EQUIPO, HERRAMIENTA Y ACARREO DEL MATERIAL PRODUCTO DE LA DEMOLICION A LA ZONA DE ACOPIO Y POSTERIOR RETIRO FUERA DE LA OBRA.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</si>
  <si>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</si>
  <si>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PINTURA DE ESMALTE 100 DE LA MARCA COMEX O SIMILAR, EN ESTRUCTURA METÁLICA HASTA UNA ALTURA DE 6 MTS, APLICADA CON COMPRESORA, A DOS MANOS, INCLUYE: PREPARACIÓN DE LA SUPERFICIE, MATERIALES, MANO DE OBRA, EQUIPO, HERRAMIENTA, COLOCACIÓN DE ANDAMIOS Y ESCALERAS.</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</si>
  <si>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</si>
  <si>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</si>
  <si>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Y COLOCACIÓN DE REJILLA PREFABRICADA 6-20-40 MARCA NAPRESA A BASE DE MÓDULO SÓLIDO DE CONCRETO ARMADO, INCLUYE: ACARREOS, MATERIALES, MANO DE OBRA, HERRAMIENTA.</t>
  </si>
  <si>
    <t>RETIRO DE LINEA DE GASES MEDICINALES SIN RECUPERACIÓN. INCLUYE: CORTE DE TUBERIA, RETIRO DE TUBERIA, RETIRO DE SUSPENCIÓN, ACARREOS AL PUNTO DE ACOPIO, RETIRO FUERA DE LA OBRA, MANO DE OBRA, EQUIPO Y HERRAMIENTA.</t>
  </si>
  <si>
    <t>DESCONEXIONES Y DESMONTAJE DE CONTACTOS Y APAGADORES ELÉCTRICOS. INCLUYE: ACARREOS, MANO DE OBRA Y HERRAMIENTA.</t>
  </si>
  <si>
    <t>SIOP-116</t>
  </si>
  <si>
    <t>SIOP-155</t>
  </si>
  <si>
    <t>SIOP-182</t>
  </si>
  <si>
    <t>RELLENO EN CEPAS O MESETAS CON MATERIAL DE BANCO COMPACTADO AL 90% PROCTOR CON COMPACTADOR DE IMPACTO, EN CAPAS NO MAYORES DE 20 CM., MEDIDO COMPACTO, INCLUYE: INCORPORACIÓN DE AGUA NECESARIA, MANO DE OBRA, EQUIPO Y HERRAMIENTA</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</si>
  <si>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</si>
  <si>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</si>
  <si>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E INSTALACIÓN DE EVAPORADORA FAN AND COIL MARCA MIRAGE MODELO DE EVAPORADORA RVI EDH601J DE 57,000 BTU/H (5 TR) DE CAPACIDAD DE CALEFACCIÓN Y ENFRIAMIENTO; DE 230 V/1 PH/60 HZ, DIÁMETRO TUBERÍA LIQUIDO 3/8", DIÁMETRO TUBERÍA GAS 3/4",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</si>
  <si>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EDH361J DE 36,000 BTU/H (3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</si>
  <si>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</si>
  <si>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EDH181L DE 18,000 BTU/H (1.5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</si>
  <si>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Y COLOCACIÓN DE LUMINARIA A PRUEBA DE VAPOR DE TUBOS LED MARCA TECNOLITE O SIMILAR, MOD. OPORTO IV, 1.27M DE LONGITUD, 2X18W, 127-220V. INCLUYE: FOCOS, ACCESORIOS, MANO DE OBRA, EQUIPO, HERRAMIENTA..</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</si>
  <si>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 ELEMENTOS DE FIJACIÓN, ACARREOS Y LO NECESARIO PARA SU CORRECTA INSTALACIÓN CONFORME A LAS RECOMENDACIONES INDICADAS POR EL FABRICANTE, MANO DE OBRA, HERRAMIENTA Y EQUIPO.</t>
  </si>
  <si>
    <t>SUMINISTRO Y COLOCACIÓN DE PUERTA DE 2 HOJAS ABATIBLES CON DOBLE ABATIMIENTO FABRICADA EN TAMBOR CON BASTIDOR DE MADERA 1 1/2" (32MM), FORRADO CON TRIPLAY DE 6MM CUBIERTO POR AMBAS CARAS CON LAMINADO MENAMINA VESTO COLECCIÓN TENDENCIA MODELO TOSCANA 083, CON JAMBA DE TRIPLAY DE 6MM CUBIERTO CON LAMINADO MELAMINA VESTO MOD. TOSCANA 083. PUERTA CENTRADA A VANO. CON SISTEMA HIDRÁULICO. MEDIDAS DE 3.00 M DE ALTO, CON ANTE PECHO DE 0.60 M Y VANO LIBRE DE 2.40 M, DE 1.80 M DE ANCHO (0.90M CADA HOJA); INCLUYE: FIJACIONES,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</si>
  <si>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1.25 M DE ANCHO. INCLUYE: MATERIAL, MANO DE OBRA, EQUIPO Y HERRAMIENTA.</t>
  </si>
  <si>
    <t>SUMINISTRO E INSTALACIÓN DE CUBIERTA DE SUPERFICIE SOLIDA TIPO CORIAN COLOR BLANCO, CON MEDIDAS DE 1.90 M X 0.70 M, CON FALDÓN O NARIZ FRONTAL Y LATERAL DE 0.30 M Y ZOCLO SANITARIO AL FONDO Y LATERAL DE 0.10 M, A UNA SOLA PIEZA, BOLEADO EN ESQUINAS; INCLUYE: 2 OVALIN FORJADO CON EL MISMO MATERIAL ACABADO SEMIMATE, ORIFICIOS, FIJACIONES, MATERIALES, DESPERDICIO, EQUIPO, MANO DE OBRA, HERRAMIENTA Y TODO LO NECESARIO PARA SU CORRECTA INSTALACIÓN.</t>
  </si>
  <si>
    <t>SUMINISTRO E INSTALACIÓN DE MUEBLE DE RECEPCIÓN TIPO L, MEDIDAS 2.00 M X 1.00 M DE LARGO, 0.70 DE ANCHO X 0.80 M ALTO, FABRICADO CON BASTIDORES DE PINO DE 1ERA DE 1"X1" CON CUBIERTA CORIAN COLOR BLANCO Y REPISA SUPERIOR DE 0.20 ANCHO X 1.00 M LARGO X 0.30 DE ALTO, EN UNA SOLA PIEZA, BOLEADO EN ESQUINAS, FORRADO DE TRIPLAY DE 1A DE 6MM, CON CAJONERAS, PUERTA Y ENTREPAÑOS DE MADERA FORRADO CON RECUBRIMIENTO EN LAMINADO MELAMINA VESTO MOD. TOSCANA 083 EN MADERA MACIZA DE 1ERA DE 19 MM, CON 3 CAJONES DE 0.19X0.40M, CORREDERAS DE MONTAJE INFERIOR EN CIERRE SUAVE, ZOCLO DE 5CM; INCLUYE: FABRICACIÓN, RANURAS Y ORIFICIOS, FIJACIONES, MATERIALES, DESPERDICIOS, MANO DE OBRA, EQUIPO, HERRAMIENTA.</t>
  </si>
  <si>
    <t>SUMINISTRO E INSTALACIÓN DE MUEBLE DE RECEPCIÓN MEDIDAS 1.35X0.70X0.80 M FABRICADO CON BASTIDORES DE PINO DE 1ERA DE 1"X1" CON CUBIERTA CORIAN COLOR BLANCO EN UNA SOLA PIEZA, BOLEADO EN ESQUINAS, FORRADO DE TRIPLAY DE 1A DE 6MM, CON CAJONERAS, PUERTA Y ENTREPAÑOS DE MADERA FORRADO CON RECUBRIMIENTO EN LAMINADO MELAMINA VESTO MOD. TOSCANA 083 EN MADERA MACIZA DE 1ERA DE 19 MM, CON 3 CAJONES DE 0.19X0.40M, CORREDERAS DE MONTAJE INFERIOR EN CIERRE SUAVE, ZOCLO DE 5CM; INCLUYE: FABRICACIÓN, RANURAS Y ORIFICIOS, FIJACIONES, MATERIALES, DESPERDICIOS, MANO DE OBRA, EQUIPO, HERRAMIENTA.</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</si>
  <si>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</si>
  <si>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 xml:space="preserve">SUMINISTRO Y COLOCACIÓN DE PUERTA CORREDIZA A BASE DE ALUMINIO DE 3" COLOR GRIS EUROPA DE 2.00M DE ANCHO POR 3.00M DE ALTO DIVIDIDO EN 2 PIEZAS, APERTURA DE 2 PUERTA CORREDIZAS DE 1.00M DE ANCHO X 2.20M DE ALTO, CON JALADERAS TIPO "H" TUBULAR MARCA BRUKEN EN ACERO INOXIDABLE 201, COLOR NEGRO MATE MOD. BRK 7651, CON CRISTAL LAMINADO Y TEMPLADO DE 9MM Y 1 ANTEPECHO DE 0.80 X 2.00M; INCLUYE: KIT DE HERRAJES, RIEL, CORTES, PERFILES, ELEMENTOS DE FIJACIÓN, MATERIALES, MANO DE OBRA ESPECIALIZADA, EQUIPO Y HERRAMIENTA. </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</si>
  <si>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</si>
  <si>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DE ACERO INOXIDABLE T-304 CAL. 18 P3,  MEDIDAS DE 1.00X0.60X1.00M, BASTIDORES DE 2", CUBIERTA CON RESPALDO Y 1 TARJA 0.40X0.40X0.40M, CON GABINETE Y PUERTA, 1 ENTREPAÑO INTERMEDIO, 1 ENTREPAÑO INFERIOR Y PATAS EN TUBO DE 1 1/2" CON GOMA ANTIDERRAPANTE, ACABADOS SANITARIOS, BORDES ANTIESCURRIMIENTO; INCLUYE: MATERIALES, ORIFICIOS, MANO DE OBRA, DESPERDICIOS, ACARREOS AL LUGAR, FIJACIÓN Y TODO LO NECESARIO PARA SU CORRECTA EJECUCIÓN.</t>
  </si>
  <si>
    <t>SUMINISTRO E INSTALACION DE DIFUSOR TIPO REDONDO MARCA INNES O SIMILAR PARA MANEJO DE AIRE DE INYECCION DE LA SIGUIENTE MEDIA DE CUELLO X 12 PULGADAS INCLUYE: MANIOBRA DE INSTALACION HERRAMIENTA MENOR, ESCALERAS HERRAMIENTA INALAMBRICA Y TODO LO NECESARIO PARA SU CORRECTA FUNCIONABILIDAD Y SERVICIO.</t>
  </si>
  <si>
    <t>A4.1</t>
  </si>
  <si>
    <t>A4.3</t>
  </si>
  <si>
    <t>A4.2</t>
  </si>
  <si>
    <t>SUMINISTRO E INSTALACIÓN DE LAVAMANOS DE CUBIERTA DE SUPERFICIE SOLIDA TIPO CORIAN COLOR BLANCO, CON MEDIDAS DE 0.70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</si>
  <si>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SIOP-002</t>
  </si>
  <si>
    <t>SIOP-003</t>
  </si>
  <si>
    <t>SIOP-004</t>
  </si>
  <si>
    <t>SIOP-005</t>
  </si>
  <si>
    <t>SIOP-006</t>
  </si>
  <si>
    <t>SIOP-007</t>
  </si>
  <si>
    <t>SIOP-008</t>
  </si>
  <si>
    <t>SIOP-015</t>
  </si>
  <si>
    <t>SIOP-027</t>
  </si>
  <si>
    <t>SIOP-028</t>
  </si>
  <si>
    <t>SIOP-031</t>
  </si>
  <si>
    <t>SIOP-032</t>
  </si>
  <si>
    <t>SIOP-033</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</si>
  <si>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</si>
  <si>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</si>
  <si>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</si>
  <si>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</si>
  <si>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</si>
  <si>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</si>
  <si>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</si>
  <si>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</si>
  <si>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</si>
  <si>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</si>
  <si>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</si>
  <si>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</si>
  <si>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</si>
  <si>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</si>
  <si>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</si>
  <si>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</si>
  <si>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</si>
  <si>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</si>
  <si>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</si>
  <si>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</si>
  <si>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</si>
  <si>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</si>
  <si>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</si>
  <si>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</si>
  <si>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SIOP-065</t>
  </si>
  <si>
    <t>SIOP-073</t>
  </si>
  <si>
    <t>SIOP-105</t>
  </si>
  <si>
    <t>SIOP-136</t>
  </si>
  <si>
    <t>SIOP-137</t>
  </si>
  <si>
    <t>SIOP-138</t>
  </si>
  <si>
    <t>SIOP-147</t>
  </si>
  <si>
    <t>SIOP-150</t>
  </si>
  <si>
    <t>SIOP-152</t>
  </si>
  <si>
    <t>SIOP-153</t>
  </si>
  <si>
    <t>SIOP-154</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</si>
  <si>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</si>
  <si>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</si>
  <si>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</si>
  <si>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</si>
  <si>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</si>
  <si>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</si>
  <si>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</si>
  <si>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</si>
  <si>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</si>
  <si>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</si>
  <si>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</si>
  <si>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</si>
  <si>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</si>
  <si>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</si>
  <si>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</si>
  <si>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</si>
  <si>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</si>
  <si>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</si>
  <si>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</si>
  <si>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</si>
  <si>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</si>
  <si>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SIOP-178</t>
  </si>
  <si>
    <t>SIOP-179</t>
  </si>
  <si>
    <t>SIOP-180</t>
  </si>
  <si>
    <t>SIOP-196</t>
  </si>
  <si>
    <t>SIOP-197</t>
  </si>
  <si>
    <t>SIOP-198</t>
  </si>
  <si>
    <t>SIOP-199</t>
  </si>
  <si>
    <t>SIOP-200</t>
  </si>
  <si>
    <t>SIOP-207</t>
  </si>
  <si>
    <t>SIOP-209</t>
  </si>
  <si>
    <t>SIOP-210</t>
  </si>
  <si>
    <t>SIOP-214</t>
  </si>
  <si>
    <t>SIOP-219</t>
  </si>
  <si>
    <t>SIOP-223</t>
  </si>
  <si>
    <t>SIOP-224</t>
  </si>
  <si>
    <t>SIOP-229</t>
  </si>
  <si>
    <t>SIOP-231</t>
  </si>
  <si>
    <t>SIOP-232</t>
  </si>
  <si>
    <t>SIOP-239</t>
  </si>
  <si>
    <t>SIOP-240</t>
  </si>
  <si>
    <t>SIOP-241</t>
  </si>
  <si>
    <t>SIOP-242</t>
  </si>
  <si>
    <t>SIOP-244</t>
  </si>
  <si>
    <t>SIOP-245</t>
  </si>
  <si>
    <t>SIOP-246</t>
  </si>
  <si>
    <t>SIOP-248</t>
  </si>
  <si>
    <t>SIOP-252</t>
  </si>
  <si>
    <t>SIOP-253</t>
  </si>
  <si>
    <t>SIOP-254</t>
  </si>
  <si>
    <t>SIOP-256</t>
  </si>
  <si>
    <t>SIOP-259</t>
  </si>
  <si>
    <t>SIOP-260</t>
  </si>
  <si>
    <t>SIOP-261</t>
  </si>
  <si>
    <t>SIOP-262</t>
  </si>
  <si>
    <t>SIOP-264</t>
  </si>
  <si>
    <t>SIOP-265</t>
  </si>
  <si>
    <t>SIOP-266</t>
  </si>
  <si>
    <t>SIOP-267</t>
  </si>
  <si>
    <t>A7</t>
  </si>
  <si>
    <t>RAZÓN SOCIAL DEL CONTRATISTA:</t>
  </si>
  <si>
    <t>Rehabilitación del área de consulta de urgencias y circulaciones en el Hospital Regional de Tepatitlán de Morelos, en el municipio de Tepatitlán de Morelos, Jalisco.</t>
  </si>
  <si>
    <t>SIOP-E-SMAFDR-OB-LP-0770-2026</t>
  </si>
  <si>
    <t>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</si>
</sst>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
    <numFmt numFmtId="165" formatCode="&quot;$&quot;#,##0.00"/>
    <numFmt numFmtId="166" formatCode="0.0000000%"/>
    <numFmt numFmtId="167" formatCode="0.00000000%"/>
    <numFmt numFmtId="168" formatCode="0.0000000000"/>
  </numFmts>
  <fonts count="13">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sz val="11"/>
      <color theme="1"/>
      <name val="Calibri "/>
      <family val="2"/>
    </font>
    <font>
      <b/>
      <sz val="11"/>
      <color theme="0"/>
      <name val="Calibri "/>
      <family val="2"/>
    </font>
    <font>
      <b/>
      <sz val="11"/>
      <color theme="1" tint="0.0499899983406067"/>
      <name val="Calibri "/>
      <family val="2"/>
    </font>
    <font>
      <b/>
      <sz val="11"/>
      <color rgb="FF006600"/>
      <name val="Calibri "/>
      <family val="2"/>
    </font>
    <font>
      <sz val="11"/>
      <color rgb="FF006600"/>
      <name val="Calibri "/>
      <family val="2"/>
    </font>
    <font>
      <u val="single"/>
      <sz val="11"/>
      <name val="Calibri "/>
      <family val="2"/>
    </font>
    <font>
      <b/>
      <sz val="11"/>
      <color rgb="FF0000CC"/>
      <name val="Calibri "/>
      <family val="2"/>
    </font>
    <font>
      <b/>
      <sz val="11"/>
      <color theme="1"/>
      <name val="Calibri "/>
      <family val="2"/>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7">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cellStyleXfs>
  <cellXfs count="109">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165" fontId="4" fillId="0" borderId="2" xfId="21" applyNumberFormat="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3" xfId="21" applyFont="1" applyBorder="1" applyAlignment="1">
      <alignment horizontal="center" vertical="top"/>
      <protection/>
    </xf>
    <xf numFmtId="0" fontId="3" fillId="0" borderId="0" xfId="21" applyFont="1" applyAlignment="1">
      <alignment horizontal="center" vertical="center"/>
      <protection/>
    </xf>
    <xf numFmtId="165" fontId="4" fillId="0" borderId="4" xfId="21" applyNumberFormat="1" applyFont="1" applyBorder="1" applyAlignment="1">
      <alignment vertical="top"/>
      <protection/>
    </xf>
    <xf numFmtId="0" fontId="4" fillId="0" borderId="0" xfId="21" applyFont="1" applyAlignment="1">
      <alignment horizontal="center" vertical="top"/>
      <protection/>
    </xf>
    <xf numFmtId="0" fontId="4" fillId="0" borderId="3" xfId="21" applyFont="1" applyBorder="1" applyAlignment="1">
      <alignment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4" fontId="3" fillId="0" borderId="2"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7" xfId="21" applyNumberFormat="1" applyFont="1" applyBorder="1" applyAlignment="1">
      <alignment horizontal="left" vertical="top"/>
      <protection/>
    </xf>
    <xf numFmtId="165" fontId="4" fillId="0" borderId="7" xfId="21" applyNumberFormat="1" applyFont="1" applyBorder="1" applyAlignment="1">
      <alignment vertical="top"/>
      <protection/>
    </xf>
    <xf numFmtId="0" fontId="4" fillId="0" borderId="1" xfId="21" applyFont="1" applyBorder="1" applyAlignment="1">
      <alignment horizontal="left" vertical="top"/>
      <protection/>
    </xf>
    <xf numFmtId="165" fontId="4" fillId="0" borderId="1" xfId="21" applyNumberFormat="1" applyFont="1" applyBorder="1" applyAlignment="1">
      <alignment horizontal="center" vertical="top"/>
      <protection/>
    </xf>
    <xf numFmtId="0" fontId="5" fillId="0" borderId="3" xfId="0" applyFont="1" applyBorder="1" applyAlignment="1">
      <alignment vertical="top" wrapText="1"/>
    </xf>
    <xf numFmtId="165" fontId="4" fillId="0" borderId="3" xfId="21" applyNumberFormat="1" applyFont="1" applyBorder="1" applyAlignment="1">
      <alignment horizontal="center" vertical="top"/>
      <protection/>
    </xf>
    <xf numFmtId="164" fontId="5" fillId="0" borderId="5" xfId="0" applyNumberFormat="1" applyFont="1" applyBorder="1" applyAlignment="1">
      <alignment horizontal="center" vertical="center"/>
    </xf>
    <xf numFmtId="0" fontId="5" fillId="0" borderId="5" xfId="0" applyFont="1" applyBorder="1" applyAlignment="1">
      <alignment vertical="top" wrapText="1"/>
    </xf>
    <xf numFmtId="165" fontId="4" fillId="0" borderId="5" xfId="21" applyNumberFormat="1" applyFont="1" applyBorder="1" applyAlignment="1">
      <alignment horizontal="center" vertical="top"/>
      <protection/>
    </xf>
    <xf numFmtId="2" fontId="3" fillId="0" borderId="0" xfId="21" applyNumberFormat="1" applyFont="1" applyAlignment="1">
      <alignment horizontal="justify" vertical="top"/>
      <protection/>
    </xf>
    <xf numFmtId="165" fontId="3" fillId="0" borderId="0" xfId="21" applyNumberFormat="1" applyFont="1" applyAlignment="1">
      <alignment horizontal="center" vertical="top"/>
      <protection/>
    </xf>
    <xf numFmtId="165" fontId="3" fillId="0" borderId="0" xfId="21" applyNumberFormat="1" applyFont="1" applyAlignment="1">
      <alignment vertical="top"/>
      <protection/>
    </xf>
    <xf numFmtId="0" fontId="4" fillId="0" borderId="0" xfId="21" applyFont="1" applyAlignment="1">
      <alignment vertical="top"/>
      <protection/>
    </xf>
    <xf numFmtId="2" fontId="4" fillId="0" borderId="0" xfId="21" applyNumberFormat="1" applyFont="1" applyAlignment="1">
      <alignment vertical="top"/>
      <protection/>
    </xf>
    <xf numFmtId="165" fontId="4" fillId="0" borderId="0" xfId="21" applyNumberFormat="1" applyFont="1" applyAlignment="1">
      <alignment horizontal="center" vertical="top"/>
      <protection/>
    </xf>
    <xf numFmtId="165" fontId="4" fillId="0" borderId="0" xfId="21" applyNumberFormat="1" applyFont="1" applyAlignment="1">
      <alignment vertical="top"/>
      <protection/>
    </xf>
    <xf numFmtId="49" fontId="6" fillId="2" borderId="8" xfId="22" applyNumberFormat="1" applyFont="1" applyFill="1" applyBorder="1" applyAlignment="1">
      <alignment horizontal="center" vertical="center" wrapText="1"/>
      <protection/>
    </xf>
    <xf numFmtId="49" fontId="6" fillId="2" borderId="9" xfId="22" applyNumberFormat="1" applyFont="1" applyFill="1" applyBorder="1" applyAlignment="1">
      <alignment horizontal="center" vertical="center" wrapText="1"/>
      <protection/>
    </xf>
    <xf numFmtId="2" fontId="6" fillId="2" borderId="9" xfId="22" applyNumberFormat="1" applyFont="1" applyFill="1" applyBorder="1" applyAlignment="1">
      <alignment horizontal="center" vertical="center" wrapText="1"/>
      <protection/>
    </xf>
    <xf numFmtId="165" fontId="6" fillId="2" borderId="9" xfId="22" applyNumberFormat="1" applyFont="1" applyFill="1" applyBorder="1" applyAlignment="1">
      <alignment horizontal="center" vertical="center" wrapText="1"/>
      <protection/>
    </xf>
    <xf numFmtId="165" fontId="6" fillId="2" borderId="10" xfId="22" applyNumberFormat="1" applyFont="1" applyFill="1" applyBorder="1" applyAlignment="1">
      <alignment horizontal="center" vertical="center" wrapText="1"/>
      <protection/>
    </xf>
    <xf numFmtId="168" fontId="3" fillId="0" borderId="0" xfId="21" applyNumberFormat="1" applyFont="1" applyAlignment="1">
      <alignment horizontal="center" vertical="center"/>
      <protection/>
    </xf>
    <xf numFmtId="49" fontId="4" fillId="0" borderId="0" xfId="21" applyNumberFormat="1" applyFont="1" applyAlignment="1">
      <alignment horizontal="left" vertical="top"/>
      <protection/>
    </xf>
    <xf numFmtId="0" fontId="7" fillId="0" borderId="0" xfId="21" applyFont="1" applyAlignment="1">
      <alignment horizontal="justify" vertical="top"/>
      <protection/>
    </xf>
    <xf numFmtId="0" fontId="3" fillId="0" borderId="0" xfId="21" applyFont="1" applyAlignment="1">
      <alignment horizontal="center" vertical="top"/>
      <protection/>
    </xf>
    <xf numFmtId="2" fontId="3" fillId="0" borderId="0" xfId="21" applyNumberFormat="1" applyFont="1" applyAlignment="1">
      <alignment horizontal="right" vertical="top"/>
      <protection/>
    </xf>
    <xf numFmtId="165" fontId="3" fillId="0" borderId="0" xfId="23" applyNumberFormat="1" applyFont="1" applyBorder="1" applyAlignment="1">
      <alignment horizontal="center" vertical="top"/>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8" fillId="0" borderId="0" xfId="25" applyFont="1" applyAlignment="1">
      <alignment horizontal="justify" vertical="top"/>
      <protection/>
    </xf>
    <xf numFmtId="0" fontId="8" fillId="0" borderId="0" xfId="25" applyFont="1" applyAlignment="1">
      <alignment horizontal="justify" vertical="top" wrapText="1"/>
      <protection/>
    </xf>
    <xf numFmtId="2" fontId="3" fillId="0" borderId="0" xfId="25" applyNumberFormat="1" applyFont="1" applyAlignment="1">
      <alignment horizontal="center" vertical="top" wrapText="1"/>
      <protection/>
    </xf>
    <xf numFmtId="165" fontId="9" fillId="0" borderId="0" xfId="25" applyNumberFormat="1" applyFont="1" applyAlignment="1">
      <alignment horizontal="center" vertical="top"/>
      <protection/>
    </xf>
    <xf numFmtId="165" fontId="3" fillId="0" borderId="0" xfId="23" applyNumberFormat="1" applyFont="1" applyAlignment="1">
      <alignment horizontal="center" vertical="top" wrapText="1"/>
    </xf>
    <xf numFmtId="165" fontId="8" fillId="0" borderId="0" xfId="20" applyNumberFormat="1" applyFont="1" applyFill="1" applyAlignment="1">
      <alignment vertical="top"/>
    </xf>
    <xf numFmtId="0" fontId="3" fillId="0" borderId="0" xfId="25" applyFont="1" applyAlignment="1">
      <alignment vertical="top"/>
      <protection/>
    </xf>
    <xf numFmtId="49" fontId="3" fillId="0" borderId="0" xfId="25" applyNumberFormat="1" applyFont="1" applyAlignment="1">
      <alignment horizontal="left" vertical="top"/>
      <protection/>
    </xf>
    <xf numFmtId="49" fontId="3" fillId="0" borderId="0" xfId="25" applyNumberFormat="1" applyFont="1" applyAlignment="1">
      <alignment horizontal="justify" vertical="top" wrapText="1"/>
      <protection/>
    </xf>
    <xf numFmtId="0" fontId="3" fillId="0" borderId="0" xfId="25" applyFont="1" applyAlignment="1">
      <alignment horizontal="center" vertical="top"/>
      <protection/>
    </xf>
    <xf numFmtId="165" fontId="3" fillId="0" borderId="0" xfId="25" applyNumberFormat="1" applyFont="1" applyAlignment="1">
      <alignment horizontal="right" vertical="top"/>
      <protection/>
    </xf>
    <xf numFmtId="2" fontId="3" fillId="0" borderId="0" xfId="21" applyNumberFormat="1" applyFont="1" applyAlignment="1">
      <alignment vertical="top"/>
      <protection/>
    </xf>
    <xf numFmtId="165" fontId="3" fillId="0" borderId="0" xfId="25" applyNumberFormat="1" applyFont="1" applyAlignment="1">
      <alignment horizontal="justify" vertical="top" wrapText="1"/>
      <protection/>
    </xf>
    <xf numFmtId="0" fontId="3" fillId="0" borderId="0" xfId="25" applyFont="1" applyAlignment="1">
      <alignment horizontal="center" vertical="center"/>
      <protection/>
    </xf>
    <xf numFmtId="165" fontId="3" fillId="0" borderId="0" xfId="25" applyNumberFormat="1" applyFont="1" applyAlignment="1">
      <alignment vertical="top"/>
      <protection/>
    </xf>
    <xf numFmtId="165" fontId="10" fillId="0" borderId="0" xfId="25" applyNumberFormat="1" applyFont="1" applyAlignment="1">
      <alignment vertical="top"/>
      <protection/>
    </xf>
    <xf numFmtId="0" fontId="10" fillId="0" borderId="0" xfId="25" applyFont="1" applyAlignment="1">
      <alignment vertical="top"/>
      <protection/>
    </xf>
    <xf numFmtId="165" fontId="4" fillId="0" borderId="0" xfId="25" applyNumberFormat="1" applyFont="1" applyAlignment="1">
      <alignment vertical="top"/>
      <protection/>
    </xf>
    <xf numFmtId="0" fontId="11" fillId="0" borderId="0" xfId="25" applyFont="1" applyAlignment="1">
      <alignment horizontal="justify" vertical="top"/>
      <protection/>
    </xf>
    <xf numFmtId="165" fontId="11" fillId="0" borderId="0" xfId="20" applyNumberFormat="1" applyFont="1" applyFill="1" applyAlignment="1">
      <alignment vertical="top"/>
    </xf>
    <xf numFmtId="0" fontId="4" fillId="0" borderId="0" xfId="21" applyFont="1" applyAlignment="1">
      <alignment horizontal="left" vertical="top" wrapText="1"/>
      <protection/>
    </xf>
    <xf numFmtId="165" fontId="4" fillId="0" borderId="0" xfId="20" applyNumberFormat="1" applyFont="1" applyFill="1" applyAlignment="1">
      <alignment horizontal="right" vertical="top"/>
    </xf>
    <xf numFmtId="2" fontId="9" fillId="0" borderId="0" xfId="25" applyNumberFormat="1" applyFont="1" applyAlignment="1">
      <alignment horizontal="center" vertical="top" wrapText="1"/>
      <protection/>
    </xf>
    <xf numFmtId="165" fontId="9" fillId="0" borderId="0" xfId="23" applyNumberFormat="1" applyFont="1" applyAlignment="1">
      <alignment horizontal="right" vertical="top"/>
    </xf>
    <xf numFmtId="165" fontId="11" fillId="0" borderId="0" xfId="25" applyNumberFormat="1" applyFont="1" applyAlignment="1">
      <alignment horizontal="right" vertical="top"/>
      <protection/>
    </xf>
    <xf numFmtId="49" fontId="3" fillId="0" borderId="0" xfId="21" applyNumberFormat="1" applyFont="1" applyAlignment="1">
      <alignment horizontal="left" vertical="top"/>
      <protection/>
    </xf>
    <xf numFmtId="0" fontId="12" fillId="0" borderId="0" xfId="21" applyFont="1" applyAlignment="1">
      <alignment horizontal="justify" vertical="top"/>
      <protection/>
    </xf>
    <xf numFmtId="165" fontId="3" fillId="0" borderId="0" xfId="23" applyNumberFormat="1" applyFont="1" applyFill="1" applyAlignment="1">
      <alignment horizontal="center" vertical="top"/>
    </xf>
    <xf numFmtId="165" fontId="3" fillId="0" borderId="0" xfId="20" applyNumberFormat="1" applyFont="1" applyAlignment="1">
      <alignment horizontal="right" vertical="top"/>
    </xf>
    <xf numFmtId="166" fontId="3" fillId="0" borderId="0" xfId="28" applyNumberFormat="1" applyFont="1" applyAlignment="1">
      <alignment vertical="top"/>
    </xf>
    <xf numFmtId="0" fontId="6" fillId="2" borderId="0" xfId="25" applyFont="1" applyFill="1" applyAlignment="1">
      <alignment horizontal="justify" vertical="top"/>
      <protection/>
    </xf>
    <xf numFmtId="165" fontId="6" fillId="2" borderId="0" xfId="20" applyNumberFormat="1" applyFont="1" applyFill="1" applyAlignment="1">
      <alignment vertical="top"/>
    </xf>
    <xf numFmtId="167" fontId="3" fillId="0" borderId="0" xfId="28" applyNumberFormat="1" applyFont="1" applyAlignment="1">
      <alignment vertical="top"/>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6" fillId="2" borderId="0" xfId="25" applyFont="1" applyFill="1" applyAlignment="1">
      <alignment horizontal="center" vertical="center"/>
      <protection/>
    </xf>
    <xf numFmtId="0" fontId="4" fillId="0" borderId="6" xfId="21" applyFont="1" applyBorder="1" applyAlignment="1">
      <alignment horizontal="center" vertical="top"/>
      <protection/>
    </xf>
    <xf numFmtId="0" fontId="4" fillId="0" borderId="11" xfId="21" applyFont="1" applyBorder="1" applyAlignment="1">
      <alignment horizontal="center" vertical="top"/>
      <protection/>
    </xf>
    <xf numFmtId="0" fontId="4" fillId="0" borderId="2" xfId="21" applyFont="1" applyBorder="1" applyAlignment="1">
      <alignment horizontal="center" vertical="top"/>
      <protection/>
    </xf>
    <xf numFmtId="0" fontId="4" fillId="0" borderId="12"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3"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7" xfId="21" applyFont="1" applyBorder="1" applyAlignment="1">
      <alignment horizontal="center" vertical="center"/>
      <protection/>
    </xf>
    <xf numFmtId="0" fontId="6" fillId="2" borderId="8" xfId="21" applyFont="1" applyFill="1" applyBorder="1" applyAlignment="1">
      <alignment horizontal="center" vertical="top"/>
      <protection/>
    </xf>
    <xf numFmtId="0" fontId="6" fillId="2" borderId="9"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6" fillId="2" borderId="0" xfId="25" applyFont="1" applyFill="1" applyAlignment="1">
      <alignment horizontal="center" vertical="top"/>
      <protection/>
    </xf>
    <xf numFmtId="0" fontId="4" fillId="3" borderId="15"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6" xfId="21" applyFont="1" applyFill="1" applyBorder="1" applyAlignment="1">
      <alignment horizontal="center" vertical="top"/>
      <protection/>
    </xf>
    <xf numFmtId="14" fontId="4" fillId="0" borderId="6" xfId="21" applyNumberFormat="1" applyFont="1" applyBorder="1" applyAlignment="1">
      <alignment horizontal="right"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3" fillId="0" borderId="12"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3"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7" xfId="21" applyFont="1" applyBorder="1" applyAlignment="1">
      <alignment horizontal="center"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6</xdr:row>
      <xdr:rowOff>233241</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0</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439525"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X337"/>
  <sheetViews>
    <sheetView showGridLines="0" tabSelected="1" view="pageBreakPreview" zoomScale="70" zoomScaleNormal="70" zoomScaleSheetLayoutView="70" zoomScalePageLayoutView="52" workbookViewId="0" topLeftCell="A1">
      <selection pane="topLeft" activeCell="B7" sqref="B7:B9"/>
    </sheetView>
  </sheetViews>
  <sheetFormatPr defaultColWidth="9.14428571428571" defaultRowHeight="15" customHeight="1"/>
  <cols>
    <col min="1" max="1" width="21.1428571428571" style="4" customWidth="1"/>
    <col min="2" max="2" width="77.4285714285714" style="4" customWidth="1"/>
    <col min="3" max="3" width="14" style="4" customWidth="1"/>
    <col min="4" max="4" width="13.1428571428571" style="56" customWidth="1"/>
    <col min="5" max="5" width="18.7142857142857" style="26" bestFit="1" customWidth="1"/>
    <col min="6" max="6" width="26.7142857142857" style="4" bestFit="1" customWidth="1"/>
    <col min="7" max="7" width="26.7142857142857" style="27" customWidth="1"/>
    <col min="8" max="8" width="23.4285714285714" style="4" customWidth="1"/>
    <col min="9" max="9" width="17" style="4" bestFit="1" customWidth="1"/>
    <col min="10" max="10" width="15.5714285714286" style="4" bestFit="1" customWidth="1"/>
    <col min="11" max="11" width="14.1428571428571" style="4" bestFit="1" customWidth="1"/>
    <col min="12" max="12" width="15.5714285714286" style="4" bestFit="1" customWidth="1"/>
    <col min="13" max="14" width="12.7142857142857" style="4" bestFit="1" customWidth="1"/>
    <col min="15" max="15" width="14.1428571428571" style="4" bestFit="1" customWidth="1"/>
    <col min="16" max="22" width="9.14285714285714" style="4"/>
    <col min="23" max="24" width="10.4285714285714" style="4" bestFit="1" customWidth="1"/>
    <col min="25" max="16384" width="9.14285714285714" style="4"/>
  </cols>
  <sheetData>
    <row r="1" spans="1:7" ht="15" customHeight="1">
      <c r="A1" s="1"/>
      <c r="B1" s="2" t="s">
        <v>0</v>
      </c>
      <c r="C1" s="81" t="s">
        <v>1</v>
      </c>
      <c r="D1" s="82"/>
      <c r="E1" s="82"/>
      <c r="F1" s="83"/>
      <c r="G1" s="3"/>
    </row>
    <row r="2" spans="1:7" ht="15" customHeight="1">
      <c r="A2" s="5"/>
      <c r="B2" s="6" t="s">
        <v>2</v>
      </c>
      <c r="C2" s="103" t="s">
        <v>606</v>
      </c>
      <c r="D2" s="104"/>
      <c r="E2" s="104"/>
      <c r="F2" s="105"/>
      <c r="G2" s="8"/>
    </row>
    <row r="3" spans="1:7" ht="15" customHeight="1">
      <c r="A3" s="5"/>
      <c r="B3" s="9" t="s">
        <v>3</v>
      </c>
      <c r="C3" s="103"/>
      <c r="D3" s="104"/>
      <c r="E3" s="104"/>
      <c r="F3" s="105"/>
      <c r="G3" s="8"/>
    </row>
    <row r="4" spans="1:7" ht="15" customHeight="1">
      <c r="A4" s="5"/>
      <c r="B4" s="10"/>
      <c r="C4" s="103"/>
      <c r="D4" s="104"/>
      <c r="E4" s="104"/>
      <c r="F4" s="105"/>
      <c r="G4" s="8"/>
    </row>
    <row r="5" spans="1:7" ht="15" customHeight="1" thickBot="1">
      <c r="A5" s="5"/>
      <c r="B5" s="11"/>
      <c r="C5" s="106"/>
      <c r="D5" s="107"/>
      <c r="E5" s="107"/>
      <c r="F5" s="108"/>
      <c r="G5" s="8"/>
    </row>
    <row r="6" spans="1:7" ht="20.25" customHeight="1">
      <c r="A6" s="5"/>
      <c r="B6" s="12" t="s">
        <v>4</v>
      </c>
      <c r="C6" s="97" t="s">
        <v>5</v>
      </c>
      <c r="D6" s="98"/>
      <c r="E6" s="98"/>
      <c r="F6" s="13"/>
      <c r="G6" s="8"/>
    </row>
    <row r="7" spans="1:7" ht="21.75" customHeight="1">
      <c r="A7" s="5"/>
      <c r="B7" s="78" t="s">
        <v>605</v>
      </c>
      <c r="C7" s="99" t="s">
        <v>6</v>
      </c>
      <c r="D7" s="100"/>
      <c r="E7" s="100"/>
      <c r="F7" s="14"/>
      <c r="G7" s="8"/>
    </row>
    <row r="8" spans="1:7" ht="15.75" customHeight="1">
      <c r="A8" s="5"/>
      <c r="B8" s="78"/>
      <c r="C8" s="99" t="s">
        <v>7</v>
      </c>
      <c r="D8" s="100"/>
      <c r="E8" s="100"/>
      <c r="F8" s="15"/>
      <c r="G8" s="8"/>
    </row>
    <row r="9" spans="1:7" ht="15" customHeight="1" thickBot="1">
      <c r="A9" s="5"/>
      <c r="B9" s="79"/>
      <c r="C9" s="101" t="s">
        <v>8</v>
      </c>
      <c r="D9" s="102"/>
      <c r="E9" s="102"/>
      <c r="F9" s="16"/>
      <c r="G9" s="17"/>
    </row>
    <row r="10" spans="1:7" ht="15" customHeight="1">
      <c r="A10" s="5"/>
      <c r="B10" s="18" t="s">
        <v>604</v>
      </c>
      <c r="C10" s="81" t="s">
        <v>9</v>
      </c>
      <c r="D10" s="82"/>
      <c r="E10" s="82"/>
      <c r="F10" s="83"/>
      <c r="G10" s="19" t="s">
        <v>10</v>
      </c>
    </row>
    <row r="11" spans="1:7" ht="15" customHeight="1">
      <c r="A11" s="5"/>
      <c r="B11" s="20"/>
      <c r="C11" s="84"/>
      <c r="D11" s="85"/>
      <c r="E11" s="85"/>
      <c r="F11" s="86"/>
      <c r="G11" s="21" t="s">
        <v>607</v>
      </c>
    </row>
    <row r="12" spans="1:7" ht="15" customHeight="1" thickBot="1">
      <c r="A12" s="22"/>
      <c r="B12" s="23"/>
      <c r="C12" s="87"/>
      <c r="D12" s="88"/>
      <c r="E12" s="88"/>
      <c r="F12" s="89"/>
      <c r="G12" s="24"/>
    </row>
    <row r="13" spans="4:4" ht="15" customHeight="1" thickBot="1">
      <c r="D13" s="25"/>
    </row>
    <row r="14" spans="1:7" ht="15" customHeight="1" thickBot="1">
      <c r="A14" s="90" t="s">
        <v>110</v>
      </c>
      <c r="B14" s="91"/>
      <c r="C14" s="91"/>
      <c r="D14" s="91"/>
      <c r="E14" s="91"/>
      <c r="F14" s="91"/>
      <c r="G14" s="92"/>
    </row>
    <row r="15" spans="1:7" ht="15" customHeight="1" thickBot="1">
      <c r="A15" s="28"/>
      <c r="B15" s="28"/>
      <c r="C15" s="28"/>
      <c r="D15" s="29"/>
      <c r="E15" s="30"/>
      <c r="F15" s="28"/>
      <c r="G15" s="31"/>
    </row>
    <row r="16" spans="1:9" s="7" customFormat="1" ht="45.75" thickBot="1">
      <c r="A16" s="32" t="s">
        <v>11</v>
      </c>
      <c r="B16" s="33" t="s">
        <v>12</v>
      </c>
      <c r="C16" s="33" t="s">
        <v>13</v>
      </c>
      <c r="D16" s="34" t="s">
        <v>14</v>
      </c>
      <c r="E16" s="35" t="s">
        <v>22</v>
      </c>
      <c r="F16" s="33" t="s">
        <v>23</v>
      </c>
      <c r="G16" s="36" t="s">
        <v>15</v>
      </c>
      <c r="I16" s="37"/>
    </row>
    <row r="17" spans="1:10" ht="54" customHeight="1">
      <c r="A17" s="38" t="s">
        <v>16</v>
      </c>
      <c r="B17" s="39" t="str">
        <f>B7</f>
        <v>Rehabilitación del área de consulta de urgencias y circulaciones en el Hospital Regional de Tepatitlán de Morelos, en el municipio de Tepatitlán de Morelos, Jalisco.</v>
      </c>
      <c r="C17" s="40"/>
      <c r="D17" s="41"/>
      <c r="E17" s="42"/>
      <c r="F17" s="43"/>
      <c r="G17" s="44">
        <f>G18+G37+G52+G54+G102+G116+G135+G146+G158+G182+G191+G197+G200+G231+G241+G244+G280+G295+G301+G306</f>
        <v>0</v>
      </c>
      <c r="J17" s="27"/>
    </row>
    <row r="18" spans="1:14" ht="15">
      <c r="A18" s="45" t="s">
        <v>36</v>
      </c>
      <c r="B18" s="46" t="s">
        <v>111</v>
      </c>
      <c r="C18" s="45"/>
      <c r="D18" s="47"/>
      <c r="E18" s="48"/>
      <c r="F18" s="49"/>
      <c r="G18" s="50">
        <f>SUM(G19:G36)</f>
        <v>0</v>
      </c>
      <c r="J18" s="27"/>
      <c r="N18" s="51"/>
    </row>
    <row r="19" spans="1:14" ht="128.25">
      <c r="A19" s="52" t="s">
        <v>24</v>
      </c>
      <c r="B19" s="53" t="s">
        <v>55</v>
      </c>
      <c r="C19" s="54" t="s">
        <v>25</v>
      </c>
      <c r="D19" s="47">
        <v>503.50</v>
      </c>
      <c r="E19" s="55"/>
      <c r="F19" s="49" t="e">
        <f ca="1">numtext(E19)</f>
        <v>#NAME?</v>
      </c>
      <c r="G19" s="55">
        <f t="shared" si="0" ref="G19">ROUND(D19*E19,2)</f>
        <v>0</v>
      </c>
      <c r="H19" s="56"/>
      <c r="I19" s="27"/>
      <c r="J19" s="27"/>
      <c r="N19" s="51"/>
    </row>
    <row r="20" spans="1:14" ht="71.25">
      <c r="A20" s="52" t="s">
        <v>496</v>
      </c>
      <c r="B20" s="57" t="s">
        <v>362</v>
      </c>
      <c r="C20" s="54" t="s">
        <v>25</v>
      </c>
      <c r="D20" s="47">
        <v>700.7792956016798</v>
      </c>
      <c r="E20" s="55"/>
      <c r="F20" s="49" t="e" cm="1">
        <f t="array" ca="1" aca="1" ref="F20">numtext(E20)</f>
        <v>#NAME?</v>
      </c>
      <c r="G20" s="55">
        <f t="shared" si="1" ref="G20:G34">ROUND(D20*E20,2)</f>
        <v>0</v>
      </c>
      <c r="H20" s="56"/>
      <c r="I20" s="27"/>
      <c r="N20" s="51"/>
    </row>
    <row r="21" spans="1:11" ht="85.5">
      <c r="A21" s="52" t="s">
        <v>497</v>
      </c>
      <c r="B21" s="53" t="s">
        <v>460</v>
      </c>
      <c r="C21" s="54" t="s">
        <v>25</v>
      </c>
      <c r="D21" s="47">
        <v>267.18164864987796</v>
      </c>
      <c r="E21" s="55"/>
      <c r="F21" s="49" t="e" cm="1">
        <f t="array" ca="1" aca="1" ref="F21">numtext(E21)</f>
        <v>#NAME?</v>
      </c>
      <c r="G21" s="55">
        <f t="shared" si="1"/>
        <v>0</v>
      </c>
      <c r="H21" s="56"/>
      <c r="I21" s="27"/>
      <c r="K21" s="51"/>
    </row>
    <row r="22" spans="1:14" ht="85.5">
      <c r="A22" s="52" t="s">
        <v>498</v>
      </c>
      <c r="B22" s="57" t="s">
        <v>363</v>
      </c>
      <c r="C22" s="54" t="s">
        <v>25</v>
      </c>
      <c r="D22" s="47">
        <v>503.50</v>
      </c>
      <c r="E22" s="55"/>
      <c r="F22" s="49" t="e" cm="1">
        <f t="array" ca="1" aca="1" ref="F22">numtext(E22)</f>
        <v>#NAME?</v>
      </c>
      <c r="G22" s="55">
        <f t="shared" si="1"/>
        <v>0</v>
      </c>
      <c r="H22" s="56"/>
      <c r="I22" s="27"/>
      <c r="K22" s="27"/>
      <c r="N22" s="51"/>
    </row>
    <row r="23" spans="1:14" ht="57">
      <c r="A23" s="52" t="s">
        <v>499</v>
      </c>
      <c r="B23" s="57" t="s">
        <v>364</v>
      </c>
      <c r="C23" s="54" t="s">
        <v>25</v>
      </c>
      <c r="D23" s="47">
        <v>503.50</v>
      </c>
      <c r="E23" s="55"/>
      <c r="F23" s="49" t="e" cm="1">
        <f t="array" ca="1" aca="1" ref="F23">numtext(E23)</f>
        <v>#NAME?</v>
      </c>
      <c r="G23" s="55">
        <f t="shared" si="1"/>
        <v>0</v>
      </c>
      <c r="H23" s="56"/>
      <c r="I23" s="27"/>
      <c r="K23" s="27"/>
      <c r="N23" s="51"/>
    </row>
    <row r="24" spans="1:14" ht="57">
      <c r="A24" s="52" t="s">
        <v>500</v>
      </c>
      <c r="B24" s="57" t="s">
        <v>461</v>
      </c>
      <c r="C24" s="54" t="s">
        <v>25</v>
      </c>
      <c r="D24" s="47">
        <v>129.7739436299407</v>
      </c>
      <c r="E24" s="55"/>
      <c r="F24" s="49" t="e" cm="1">
        <f t="array" ca="1" aca="1" ref="F24">numtext(E24)</f>
        <v>#NAME?</v>
      </c>
      <c r="G24" s="55">
        <f t="shared" si="2" ref="G24">ROUND(D24*E24,2)</f>
        <v>0</v>
      </c>
      <c r="H24" s="56"/>
      <c r="I24" s="27"/>
      <c r="N24" s="51"/>
    </row>
    <row r="25" spans="1:14" ht="71.25">
      <c r="A25" s="52" t="s">
        <v>501</v>
      </c>
      <c r="B25" s="57" t="s">
        <v>458</v>
      </c>
      <c r="C25" s="54" t="s">
        <v>30</v>
      </c>
      <c r="D25" s="47">
        <v>22</v>
      </c>
      <c r="E25" s="55"/>
      <c r="F25" s="49" t="e" cm="1">
        <f t="array" ca="1" aca="1" ref="F25">numtext(E25)</f>
        <v>#NAME?</v>
      </c>
      <c r="G25" s="55">
        <f t="shared" si="1"/>
        <v>0</v>
      </c>
      <c r="H25" s="56"/>
      <c r="I25" s="27"/>
      <c r="N25" s="51"/>
    </row>
    <row r="26" spans="1:14" ht="71.25">
      <c r="A26" s="52" t="s">
        <v>502</v>
      </c>
      <c r="B26" s="57" t="s">
        <v>366</v>
      </c>
      <c r="C26" s="54" t="s">
        <v>25</v>
      </c>
      <c r="D26" s="47">
        <v>66.64273693466956</v>
      </c>
      <c r="E26" s="55"/>
      <c r="F26" s="49" t="e" cm="1">
        <f t="array" ca="1" aca="1" ref="F26">numtext(E26)</f>
        <v>#NAME?</v>
      </c>
      <c r="G26" s="55">
        <f t="shared" si="1"/>
        <v>0</v>
      </c>
      <c r="H26" s="56"/>
      <c r="I26" s="27"/>
      <c r="N26" s="51"/>
    </row>
    <row r="27" spans="1:14" ht="85.5">
      <c r="A27" s="52" t="s">
        <v>365</v>
      </c>
      <c r="B27" s="57" t="s">
        <v>371</v>
      </c>
      <c r="C27" s="54" t="s">
        <v>28</v>
      </c>
      <c r="D27" s="47">
        <v>91.60513667995815</v>
      </c>
      <c r="E27" s="55"/>
      <c r="F27" s="49" t="e" cm="1">
        <f t="array" ca="1" aca="1" ref="F27">numtext(E27)</f>
        <v>#NAME?</v>
      </c>
      <c r="G27" s="55">
        <f t="shared" si="1"/>
        <v>0</v>
      </c>
      <c r="H27" s="56"/>
      <c r="I27" s="27"/>
      <c r="N27" s="51"/>
    </row>
    <row r="28" spans="1:14" ht="57">
      <c r="A28" s="52" t="s">
        <v>194</v>
      </c>
      <c r="B28" s="57" t="s">
        <v>468</v>
      </c>
      <c r="C28" s="54" t="s">
        <v>28</v>
      </c>
      <c r="D28" s="47">
        <v>68.70385250996861</v>
      </c>
      <c r="E28" s="55"/>
      <c r="F28" s="49" t="e" cm="1">
        <f t="array" ca="1" aca="1" ref="F28">numtext(E28)</f>
        <v>#NAME?</v>
      </c>
      <c r="G28" s="55">
        <f t="shared" si="1"/>
        <v>0</v>
      </c>
      <c r="H28" s="56"/>
      <c r="I28" s="27"/>
      <c r="N28" s="51"/>
    </row>
    <row r="29" spans="1:14" ht="57">
      <c r="A29" s="52" t="s">
        <v>195</v>
      </c>
      <c r="B29" s="57" t="s">
        <v>367</v>
      </c>
      <c r="C29" s="54" t="s">
        <v>30</v>
      </c>
      <c r="D29" s="47">
        <v>80</v>
      </c>
      <c r="E29" s="55"/>
      <c r="F29" s="49" t="e" cm="1">
        <f t="array" ca="1" aca="1" ref="F29">numtext(E29)</f>
        <v>#NAME?</v>
      </c>
      <c r="G29" s="55">
        <f t="shared" si="1"/>
        <v>0</v>
      </c>
      <c r="H29" s="56"/>
      <c r="I29" s="27"/>
      <c r="N29" s="51"/>
    </row>
    <row r="30" spans="1:14" ht="99.75">
      <c r="A30" s="52" t="s">
        <v>196</v>
      </c>
      <c r="B30" s="57" t="s">
        <v>368</v>
      </c>
      <c r="C30" s="54" t="s">
        <v>28</v>
      </c>
      <c r="D30" s="47">
        <v>328.25173976985</v>
      </c>
      <c r="E30" s="55"/>
      <c r="F30" s="49" t="e" cm="1">
        <f t="array" ca="1" aca="1" ref="F30">numtext(E30)</f>
        <v>#NAME?</v>
      </c>
      <c r="G30" s="55">
        <f t="shared" si="1"/>
        <v>0</v>
      </c>
      <c r="H30" s="56"/>
      <c r="I30" s="27"/>
      <c r="N30" s="51"/>
    </row>
    <row r="31" spans="1:14" ht="28.5">
      <c r="A31" s="52" t="s">
        <v>197</v>
      </c>
      <c r="B31" s="57" t="s">
        <v>469</v>
      </c>
      <c r="C31" s="54" t="s">
        <v>30</v>
      </c>
      <c r="D31" s="47">
        <v>52</v>
      </c>
      <c r="E31" s="55"/>
      <c r="F31" s="49" t="e" cm="1">
        <f t="array" ca="1" aca="1" ref="F31">numtext(E31)</f>
        <v>#NAME?</v>
      </c>
      <c r="G31" s="55">
        <f t="shared" si="1"/>
        <v>0</v>
      </c>
      <c r="H31" s="56"/>
      <c r="I31" s="27"/>
      <c r="N31" s="51"/>
    </row>
    <row r="32" spans="1:24" s="51" customFormat="1" ht="71.25">
      <c r="A32" s="52" t="s">
        <v>369</v>
      </c>
      <c r="B32" s="53" t="s">
        <v>462</v>
      </c>
      <c r="C32" s="54" t="s">
        <v>25</v>
      </c>
      <c r="D32" s="47">
        <v>503.50</v>
      </c>
      <c r="E32" s="55"/>
      <c r="F32" s="49" t="e" cm="1">
        <f t="array" ca="1" aca="1" ref="F32">numtext(E32)</f>
        <v>#NAME?</v>
      </c>
      <c r="G32" s="55">
        <f>ROUND(D32*E32,2)</f>
        <v>0</v>
      </c>
      <c r="H32" s="56"/>
      <c r="I32" s="27"/>
      <c r="O32" s="58"/>
      <c r="P32" s="58"/>
      <c r="Q32" s="58"/>
      <c r="R32" s="58"/>
      <c r="S32" s="58"/>
      <c r="T32" s="58"/>
      <c r="U32" s="58"/>
      <c r="V32" s="58"/>
      <c r="W32" s="58"/>
      <c r="X32" s="58"/>
    </row>
    <row r="33" spans="1:14" ht="85.5">
      <c r="A33" s="52" t="s">
        <v>503</v>
      </c>
      <c r="B33" s="57" t="s">
        <v>459</v>
      </c>
      <c r="C33" s="54" t="s">
        <v>30</v>
      </c>
      <c r="D33" s="47">
        <v>17</v>
      </c>
      <c r="E33" s="55"/>
      <c r="F33" s="49" t="e" cm="1">
        <f t="array" ca="1" aca="1" ref="F33">numtext(E33)</f>
        <v>#NAME?</v>
      </c>
      <c r="G33" s="55">
        <f t="shared" si="1"/>
        <v>0</v>
      </c>
      <c r="H33" s="56"/>
      <c r="I33" s="27"/>
      <c r="N33" s="51"/>
    </row>
    <row r="34" spans="1:14" ht="71.25">
      <c r="A34" s="52" t="s">
        <v>287</v>
      </c>
      <c r="B34" s="57" t="s">
        <v>370</v>
      </c>
      <c r="C34" s="54" t="s">
        <v>30</v>
      </c>
      <c r="D34" s="47">
        <v>23</v>
      </c>
      <c r="E34" s="55"/>
      <c r="F34" s="49" t="e" cm="1">
        <f t="array" ca="1" aca="1" ref="F34">numtext(E34)</f>
        <v>#NAME?</v>
      </c>
      <c r="G34" s="55">
        <f t="shared" si="1"/>
        <v>0</v>
      </c>
      <c r="H34" s="56"/>
      <c r="I34" s="27"/>
      <c r="N34" s="51"/>
    </row>
    <row r="35" spans="1:14" ht="57">
      <c r="A35" s="52" t="s">
        <v>198</v>
      </c>
      <c r="B35" s="53" t="s">
        <v>112</v>
      </c>
      <c r="C35" s="54" t="s">
        <v>26</v>
      </c>
      <c r="D35" s="47">
        <v>88.4294919417196</v>
      </c>
      <c r="E35" s="55"/>
      <c r="F35" s="49" t="e" cm="1">
        <f t="array" ca="1" aca="1" ref="F35">numtext(E35)</f>
        <v>#NAME?</v>
      </c>
      <c r="G35" s="55">
        <f>ROUND(D35*E35,2)</f>
        <v>0</v>
      </c>
      <c r="H35" s="56"/>
      <c r="I35" s="27"/>
      <c r="N35" s="51"/>
    </row>
    <row r="36" spans="1:14" ht="57">
      <c r="A36" s="52" t="s">
        <v>199</v>
      </c>
      <c r="B36" s="53" t="s">
        <v>113</v>
      </c>
      <c r="C36" s="54" t="s">
        <v>29</v>
      </c>
      <c r="D36" s="47">
        <v>1326.4423791257939</v>
      </c>
      <c r="E36" s="55"/>
      <c r="F36" s="49" t="e" cm="1">
        <f t="array" ca="1" aca="1" ref="F36">numtext(E36)</f>
        <v>#NAME?</v>
      </c>
      <c r="G36" s="55">
        <f>ROUND(D36*E36,2)</f>
        <v>0</v>
      </c>
      <c r="H36" s="56"/>
      <c r="I36" s="27"/>
      <c r="N36" s="51"/>
    </row>
    <row r="37" spans="1:9" s="51" customFormat="1" ht="15">
      <c r="A37" s="45" t="s">
        <v>37</v>
      </c>
      <c r="B37" s="46" t="s">
        <v>114</v>
      </c>
      <c r="C37" s="54"/>
      <c r="D37" s="47"/>
      <c r="E37" s="55"/>
      <c r="F37" s="49"/>
      <c r="G37" s="50">
        <f>SUM(G38:G51)</f>
        <v>0</v>
      </c>
      <c r="H37" s="56"/>
      <c r="I37" s="27"/>
    </row>
    <row r="38" spans="1:9" s="51" customFormat="1" ht="57">
      <c r="A38" s="52" t="s">
        <v>200</v>
      </c>
      <c r="B38" s="53" t="s">
        <v>115</v>
      </c>
      <c r="C38" s="54" t="s">
        <v>25</v>
      </c>
      <c r="D38" s="47">
        <v>129.7739436299407</v>
      </c>
      <c r="E38" s="55"/>
      <c r="F38" s="49" t="e" cm="1">
        <f t="array" ca="1" aca="1" ref="F38">numtext(E38)</f>
        <v>#NAME?</v>
      </c>
      <c r="G38" s="55">
        <f t="shared" si="3" ref="G38">ROUND(D38*E38,2)</f>
        <v>0</v>
      </c>
      <c r="H38" s="56"/>
      <c r="I38" s="27"/>
    </row>
    <row r="39" spans="1:9" s="51" customFormat="1" ht="57">
      <c r="A39" s="52" t="s">
        <v>372</v>
      </c>
      <c r="B39" s="53" t="s">
        <v>116</v>
      </c>
      <c r="C39" s="54" t="s">
        <v>25</v>
      </c>
      <c r="D39" s="47">
        <v>129.7739436299407</v>
      </c>
      <c r="E39" s="55"/>
      <c r="F39" s="49" t="e" cm="1">
        <f t="array" ca="1" aca="1" ref="F39">numtext(E39)</f>
        <v>#NAME?</v>
      </c>
      <c r="G39" s="55">
        <f t="shared" si="4" ref="G39:G40">ROUND(D39*E39,2)</f>
        <v>0</v>
      </c>
      <c r="H39" s="56"/>
      <c r="I39" s="27"/>
    </row>
    <row r="40" spans="1:9" s="51" customFormat="1" ht="57">
      <c r="A40" s="52" t="s">
        <v>373</v>
      </c>
      <c r="B40" s="53" t="s">
        <v>256</v>
      </c>
      <c r="C40" s="54" t="s">
        <v>25</v>
      </c>
      <c r="D40" s="47">
        <v>359.2829798201858</v>
      </c>
      <c r="E40" s="55"/>
      <c r="F40" s="49" t="e" cm="1">
        <f t="array" ca="1" aca="1" ref="F40">numtext(E40)</f>
        <v>#NAME?</v>
      </c>
      <c r="G40" s="55">
        <f t="shared" si="4"/>
        <v>0</v>
      </c>
      <c r="H40" s="56"/>
      <c r="I40" s="27"/>
    </row>
    <row r="41" spans="1:15" s="51" customFormat="1" ht="85.5">
      <c r="A41" s="52" t="s">
        <v>374</v>
      </c>
      <c r="B41" s="53" t="s">
        <v>257</v>
      </c>
      <c r="C41" s="54" t="s">
        <v>25</v>
      </c>
      <c r="D41" s="47">
        <v>700.7792956016798</v>
      </c>
      <c r="E41" s="55"/>
      <c r="F41" s="49" t="e" cm="1">
        <f t="array" ca="1" aca="1" ref="F41">numtext(E41)</f>
        <v>#NAME?</v>
      </c>
      <c r="G41" s="55">
        <f t="shared" si="5" ref="G41:G50">ROUND(D41*E41,2)</f>
        <v>0</v>
      </c>
      <c r="H41" s="56"/>
      <c r="I41" s="27"/>
      <c r="J41" s="59"/>
      <c r="M41" s="60"/>
      <c r="N41" s="61"/>
      <c r="O41" s="62"/>
    </row>
    <row r="42" spans="1:11" s="51" customFormat="1" ht="57">
      <c r="A42" s="52" t="s">
        <v>375</v>
      </c>
      <c r="B42" s="53" t="s">
        <v>117</v>
      </c>
      <c r="C42" s="54" t="s">
        <v>28</v>
      </c>
      <c r="D42" s="47">
        <v>227.48608942189605</v>
      </c>
      <c r="E42" s="55"/>
      <c r="F42" s="49" t="e" cm="1">
        <f t="array" ca="1" aca="1" ref="F42">numtext(E42)</f>
        <v>#NAME?</v>
      </c>
      <c r="G42" s="55">
        <f t="shared" si="5"/>
        <v>0</v>
      </c>
      <c r="H42" s="56"/>
      <c r="I42" s="27"/>
      <c r="K42" s="59"/>
    </row>
    <row r="43" spans="1:9" s="51" customFormat="1" ht="71.25">
      <c r="A43" s="52" t="s">
        <v>376</v>
      </c>
      <c r="B43" s="53" t="s">
        <v>258</v>
      </c>
      <c r="C43" s="54" t="s">
        <v>28</v>
      </c>
      <c r="D43" s="47">
        <v>139.69783343693618</v>
      </c>
      <c r="E43" s="55"/>
      <c r="F43" s="49" t="e" cm="1">
        <f t="array" ca="1" aca="1" ref="F43">numtext(E43)</f>
        <v>#NAME?</v>
      </c>
      <c r="G43" s="55">
        <f t="shared" si="6" ref="G43">ROUND(D43*E43,2)</f>
        <v>0</v>
      </c>
      <c r="H43" s="56"/>
      <c r="I43" s="27"/>
    </row>
    <row r="44" spans="1:9" s="51" customFormat="1" ht="57">
      <c r="A44" s="52" t="s">
        <v>201</v>
      </c>
      <c r="B44" s="53" t="s">
        <v>87</v>
      </c>
      <c r="C44" s="54" t="s">
        <v>25</v>
      </c>
      <c r="D44" s="47">
        <v>305.3504555998605</v>
      </c>
      <c r="E44" s="55"/>
      <c r="F44" s="49" t="e" cm="1">
        <f t="array" ca="1" aca="1" ref="F44">numtext(E44)</f>
        <v>#NAME?</v>
      </c>
      <c r="G44" s="55">
        <f t="shared" si="5"/>
        <v>0</v>
      </c>
      <c r="H44" s="56"/>
      <c r="I44" s="27"/>
    </row>
    <row r="45" spans="1:9" s="51" customFormat="1" ht="85.5">
      <c r="A45" s="52" t="s">
        <v>202</v>
      </c>
      <c r="B45" s="53" t="s">
        <v>259</v>
      </c>
      <c r="C45" s="54" t="s">
        <v>25</v>
      </c>
      <c r="D45" s="47">
        <v>503.50</v>
      </c>
      <c r="E45" s="55"/>
      <c r="F45" s="49" t="e" cm="1">
        <f t="array" ca="1" aca="1" ref="F45">numtext(E45)</f>
        <v>#NAME?</v>
      </c>
      <c r="G45" s="55">
        <f t="shared" si="5"/>
        <v>0</v>
      </c>
      <c r="H45" s="56"/>
      <c r="I45" s="27"/>
    </row>
    <row r="46" spans="1:9" s="51" customFormat="1" ht="57">
      <c r="A46" s="52" t="s">
        <v>504</v>
      </c>
      <c r="B46" s="53" t="s">
        <v>262</v>
      </c>
      <c r="C46" s="54" t="s">
        <v>25</v>
      </c>
      <c r="D46" s="47">
        <v>503.50</v>
      </c>
      <c r="E46" s="55"/>
      <c r="F46" s="49" t="e" cm="1">
        <f t="array" ca="1" aca="1" ref="F46">numtext(E46)</f>
        <v>#NAME?</v>
      </c>
      <c r="G46" s="55">
        <f>ROUND(D46*E46,2)</f>
        <v>0</v>
      </c>
      <c r="H46" s="56"/>
      <c r="I46" s="27"/>
    </row>
    <row r="47" spans="1:9" s="51" customFormat="1" ht="57">
      <c r="A47" s="52" t="s">
        <v>505</v>
      </c>
      <c r="B47" s="53" t="s">
        <v>260</v>
      </c>
      <c r="C47" s="54" t="s">
        <v>28</v>
      </c>
      <c r="D47" s="47">
        <v>114.50642084994769</v>
      </c>
      <c r="E47" s="55"/>
      <c r="F47" s="49" t="e" cm="1">
        <f t="array" ca="1" aca="1" ref="F47">numtext(E47)</f>
        <v>#NAME?</v>
      </c>
      <c r="G47" s="55">
        <f t="shared" si="7" ref="G47:G48">ROUND(D47*E47,2)</f>
        <v>0</v>
      </c>
      <c r="H47" s="56"/>
      <c r="I47" s="27"/>
    </row>
    <row r="48" spans="1:9" s="51" customFormat="1" ht="57">
      <c r="A48" s="52" t="s">
        <v>203</v>
      </c>
      <c r="B48" s="53" t="s">
        <v>261</v>
      </c>
      <c r="C48" s="54" t="s">
        <v>25</v>
      </c>
      <c r="D48" s="47">
        <v>503.50</v>
      </c>
      <c r="E48" s="55"/>
      <c r="F48" s="49" t="e" cm="1">
        <f t="array" ca="1" aca="1" ref="F48">numtext(E48)</f>
        <v>#NAME?</v>
      </c>
      <c r="G48" s="55">
        <f t="shared" si="7"/>
        <v>0</v>
      </c>
      <c r="H48" s="56"/>
      <c r="I48" s="27"/>
    </row>
    <row r="49" spans="1:9" s="51" customFormat="1" ht="99.75">
      <c r="A49" s="52" t="s">
        <v>377</v>
      </c>
      <c r="B49" s="53" t="s">
        <v>118</v>
      </c>
      <c r="C49" s="54" t="s">
        <v>25</v>
      </c>
      <c r="D49" s="47">
        <v>38.16880694998256</v>
      </c>
      <c r="E49" s="55"/>
      <c r="F49" s="49" t="e" cm="1">
        <f t="array" ca="1" aca="1" ref="F49">numtext(E49)</f>
        <v>#NAME?</v>
      </c>
      <c r="G49" s="55">
        <f t="shared" si="5"/>
        <v>0</v>
      </c>
      <c r="H49" s="56"/>
      <c r="I49" s="27"/>
    </row>
    <row r="50" spans="1:10" s="51" customFormat="1" ht="85.5">
      <c r="A50" s="52" t="s">
        <v>506</v>
      </c>
      <c r="B50" s="53" t="s">
        <v>119</v>
      </c>
      <c r="C50" s="54" t="s">
        <v>25</v>
      </c>
      <c r="D50" s="47">
        <v>114.50642084994769</v>
      </c>
      <c r="E50" s="55"/>
      <c r="F50" s="49" t="e" cm="1">
        <f t="array" ca="1" aca="1" ref="F50">numtext(E50)</f>
        <v>#NAME?</v>
      </c>
      <c r="G50" s="55">
        <f t="shared" si="5"/>
        <v>0</v>
      </c>
      <c r="H50" s="56"/>
      <c r="I50" s="27"/>
      <c r="J50" s="59"/>
    </row>
    <row r="51" spans="1:9" s="51" customFormat="1" ht="114">
      <c r="A51" s="52" t="s">
        <v>507</v>
      </c>
      <c r="B51" s="53" t="s">
        <v>88</v>
      </c>
      <c r="C51" s="54" t="s">
        <v>30</v>
      </c>
      <c r="D51" s="47">
        <v>25</v>
      </c>
      <c r="E51" s="55"/>
      <c r="F51" s="49" t="e" cm="1">
        <f t="array" ca="1" aca="1" ref="F51">numtext(E51)</f>
        <v>#NAME?</v>
      </c>
      <c r="G51" s="55">
        <f t="shared" si="8" ref="G51">ROUND(D51*E51,2)</f>
        <v>0</v>
      </c>
      <c r="H51" s="56"/>
      <c r="I51" s="27"/>
    </row>
    <row r="52" spans="1:9" s="51" customFormat="1" ht="15">
      <c r="A52" s="45" t="s">
        <v>38</v>
      </c>
      <c r="B52" s="46" t="s">
        <v>120</v>
      </c>
      <c r="C52" s="54"/>
      <c r="D52" s="47"/>
      <c r="E52" s="55"/>
      <c r="F52" s="49"/>
      <c r="G52" s="50">
        <f>SUM(G53:G53)</f>
        <v>0</v>
      </c>
      <c r="H52" s="56"/>
      <c r="I52" s="27"/>
    </row>
    <row r="53" spans="1:9" s="51" customFormat="1" ht="256.5">
      <c r="A53" s="52" t="s">
        <v>508</v>
      </c>
      <c r="B53" s="53" t="s">
        <v>263</v>
      </c>
      <c r="C53" s="54" t="s">
        <v>25</v>
      </c>
      <c r="D53" s="47">
        <v>503.50</v>
      </c>
      <c r="E53" s="55"/>
      <c r="F53" s="49" t="e" cm="1">
        <f t="array" ca="1" aca="1" ref="F53">numtext(E53)</f>
        <v>#NAME?</v>
      </c>
      <c r="G53" s="55">
        <f t="shared" si="9" ref="G53">ROUND(D53*E53,2)</f>
        <v>0</v>
      </c>
      <c r="H53" s="56"/>
      <c r="I53" s="27"/>
    </row>
    <row r="54" spans="1:9" s="51" customFormat="1" ht="15">
      <c r="A54" s="45" t="s">
        <v>39</v>
      </c>
      <c r="B54" s="46" t="s">
        <v>122</v>
      </c>
      <c r="C54" s="54"/>
      <c r="D54" s="47"/>
      <c r="E54" s="55"/>
      <c r="F54" s="49"/>
      <c r="G54" s="50">
        <f>G55+G66+G88</f>
        <v>0</v>
      </c>
      <c r="H54" s="56"/>
      <c r="I54" s="27"/>
    </row>
    <row r="55" spans="1:9" s="51" customFormat="1" ht="15">
      <c r="A55" s="63" t="s">
        <v>492</v>
      </c>
      <c r="B55" s="63" t="s">
        <v>123</v>
      </c>
      <c r="C55" s="54"/>
      <c r="D55" s="47"/>
      <c r="E55" s="55"/>
      <c r="F55" s="49"/>
      <c r="G55" s="64">
        <f>SUM(G56:G65)</f>
        <v>0</v>
      </c>
      <c r="H55" s="56"/>
      <c r="I55" s="27"/>
    </row>
    <row r="56" spans="1:9" s="51" customFormat="1" ht="42.75">
      <c r="A56" s="52" t="s">
        <v>204</v>
      </c>
      <c r="B56" s="53" t="s">
        <v>276</v>
      </c>
      <c r="C56" s="54" t="s">
        <v>28</v>
      </c>
      <c r="D56" s="47">
        <v>13.740770501993723</v>
      </c>
      <c r="E56" s="55"/>
      <c r="F56" s="49" t="e" cm="1">
        <f t="array" ca="1" aca="1" ref="F56">numtext(E56)</f>
        <v>#NAME?</v>
      </c>
      <c r="G56" s="55">
        <f t="shared" si="10" ref="G56">ROUND(D56*E56,2)</f>
        <v>0</v>
      </c>
      <c r="H56" s="56"/>
      <c r="I56" s="27"/>
    </row>
    <row r="57" spans="1:9" s="51" customFormat="1" ht="71.25">
      <c r="A57" s="52" t="s">
        <v>509</v>
      </c>
      <c r="B57" s="53" t="s">
        <v>56</v>
      </c>
      <c r="C57" s="54" t="s">
        <v>26</v>
      </c>
      <c r="D57" s="47">
        <v>2.2901284169989538</v>
      </c>
      <c r="E57" s="55"/>
      <c r="F57" s="49" t="e" cm="1">
        <f t="array" ca="1" aca="1" ref="F57">numtext(E57)</f>
        <v>#NAME?</v>
      </c>
      <c r="G57" s="55">
        <f t="shared" si="11" ref="G57:G64">ROUND(D57*E57,2)</f>
        <v>0</v>
      </c>
      <c r="H57" s="56"/>
      <c r="I57" s="27"/>
    </row>
    <row r="58" spans="1:9" s="51" customFormat="1" ht="42.75">
      <c r="A58" s="52" t="s">
        <v>510</v>
      </c>
      <c r="B58" s="53" t="s">
        <v>124</v>
      </c>
      <c r="C58" s="54" t="s">
        <v>25</v>
      </c>
      <c r="D58" s="47">
        <v>2.2901284169989538</v>
      </c>
      <c r="E58" s="55"/>
      <c r="F58" s="49" t="e" cm="1">
        <f t="array" ca="1" aca="1" ref="F58">numtext(E58)</f>
        <v>#NAME?</v>
      </c>
      <c r="G58" s="55">
        <f t="shared" si="11"/>
        <v>0</v>
      </c>
      <c r="H58" s="56"/>
      <c r="I58" s="27"/>
    </row>
    <row r="59" spans="1:9" s="51" customFormat="1" ht="42.75">
      <c r="A59" s="52" t="s">
        <v>511</v>
      </c>
      <c r="B59" s="53" t="s">
        <v>125</v>
      </c>
      <c r="C59" s="54" t="s">
        <v>26</v>
      </c>
      <c r="D59" s="47">
        <v>0.22901284169989536</v>
      </c>
      <c r="E59" s="55"/>
      <c r="F59" s="49" t="e" cm="1">
        <f t="array" ca="1" aca="1" ref="F59">numtext(E59)</f>
        <v>#NAME?</v>
      </c>
      <c r="G59" s="55">
        <f t="shared" si="11"/>
        <v>0</v>
      </c>
      <c r="H59" s="56"/>
      <c r="I59" s="27"/>
    </row>
    <row r="60" spans="1:9" s="51" customFormat="1" ht="71.25">
      <c r="A60" s="52" t="s">
        <v>512</v>
      </c>
      <c r="B60" s="53" t="s">
        <v>126</v>
      </c>
      <c r="C60" s="54" t="s">
        <v>26</v>
      </c>
      <c r="D60" s="47">
        <v>0.6870385250996861</v>
      </c>
      <c r="E60" s="55"/>
      <c r="F60" s="49" t="e" cm="1">
        <f t="array" ca="1" aca="1" ref="F60">numtext(E60)</f>
        <v>#NAME?</v>
      </c>
      <c r="G60" s="55">
        <f t="shared" si="12" ref="G60">ROUND(D60*E60,2)</f>
        <v>0</v>
      </c>
      <c r="H60" s="56"/>
      <c r="I60" s="27"/>
    </row>
    <row r="61" spans="1:9" s="51" customFormat="1" ht="71.25">
      <c r="A61" s="52" t="s">
        <v>513</v>
      </c>
      <c r="B61" s="53" t="s">
        <v>473</v>
      </c>
      <c r="C61" s="54" t="s">
        <v>26</v>
      </c>
      <c r="D61" s="47">
        <v>1.3740770501993722</v>
      </c>
      <c r="E61" s="55"/>
      <c r="F61" s="49" t="e" cm="1">
        <f t="array" ca="1" aca="1" ref="F61">numtext(E61)</f>
        <v>#NAME?</v>
      </c>
      <c r="G61" s="55">
        <f t="shared" si="11"/>
        <v>0</v>
      </c>
      <c r="H61" s="56"/>
      <c r="I61" s="27"/>
    </row>
    <row r="62" spans="1:9" s="51" customFormat="1" ht="57">
      <c r="A62" s="52" t="s">
        <v>514</v>
      </c>
      <c r="B62" s="53" t="s">
        <v>264</v>
      </c>
      <c r="C62" s="54" t="s">
        <v>28</v>
      </c>
      <c r="D62" s="47">
        <v>13.740770501993723</v>
      </c>
      <c r="E62" s="55"/>
      <c r="F62" s="49" t="e" cm="1">
        <f t="array" ca="1" aca="1" ref="F62">numtext(E62)</f>
        <v>#NAME?</v>
      </c>
      <c r="G62" s="55">
        <f t="shared" si="11"/>
        <v>0</v>
      </c>
      <c r="H62" s="56"/>
      <c r="I62" s="27"/>
    </row>
    <row r="63" spans="1:9" s="51" customFormat="1" ht="57">
      <c r="A63" s="52" t="s">
        <v>515</v>
      </c>
      <c r="B63" s="53" t="s">
        <v>265</v>
      </c>
      <c r="C63" s="54" t="s">
        <v>30</v>
      </c>
      <c r="D63" s="47">
        <v>7</v>
      </c>
      <c r="E63" s="55"/>
      <c r="F63" s="49" t="e" cm="1">
        <f t="array" ca="1" aca="1" ref="F63">numtext(E63)</f>
        <v>#NAME?</v>
      </c>
      <c r="G63" s="55">
        <f t="shared" si="11"/>
        <v>0</v>
      </c>
      <c r="H63" s="56"/>
      <c r="I63" s="27"/>
    </row>
    <row r="64" spans="1:9" s="51" customFormat="1" ht="42.75">
      <c r="A64" s="52" t="s">
        <v>516</v>
      </c>
      <c r="B64" s="53" t="s">
        <v>161</v>
      </c>
      <c r="C64" s="54" t="s">
        <v>30</v>
      </c>
      <c r="D64" s="47">
        <v>3</v>
      </c>
      <c r="E64" s="55"/>
      <c r="F64" s="49" t="e" cm="1">
        <f t="array" ca="1" aca="1" ref="F64">numtext(E64)</f>
        <v>#NAME?</v>
      </c>
      <c r="G64" s="55">
        <f t="shared" si="11"/>
        <v>0</v>
      </c>
      <c r="H64" s="56"/>
      <c r="I64" s="27"/>
    </row>
    <row r="65" spans="1:9" s="51" customFormat="1" ht="42.75">
      <c r="A65" s="52" t="s">
        <v>517</v>
      </c>
      <c r="B65" s="53" t="s">
        <v>467</v>
      </c>
      <c r="C65" s="54" t="s">
        <v>28</v>
      </c>
      <c r="D65" s="47">
        <v>4.5802568339979075</v>
      </c>
      <c r="E65" s="55"/>
      <c r="F65" s="49" t="e" cm="1">
        <f t="array" ca="1" aca="1" ref="F65">numtext(E65)</f>
        <v>#NAME?</v>
      </c>
      <c r="G65" s="55">
        <f t="shared" si="13" ref="G65">ROUND(D65*E65,2)</f>
        <v>0</v>
      </c>
      <c r="H65" s="56"/>
      <c r="I65" s="27"/>
    </row>
    <row r="66" spans="1:9" s="51" customFormat="1" ht="15">
      <c r="A66" s="63" t="s">
        <v>494</v>
      </c>
      <c r="B66" s="63" t="s">
        <v>128</v>
      </c>
      <c r="C66" s="54"/>
      <c r="D66" s="47"/>
      <c r="E66" s="55"/>
      <c r="F66" s="49"/>
      <c r="G66" s="64">
        <f>SUM(G67:G87)</f>
        <v>0</v>
      </c>
      <c r="H66" s="56"/>
      <c r="I66" s="27"/>
    </row>
    <row r="67" spans="1:9" s="51" customFormat="1" ht="42.75">
      <c r="A67" s="52" t="s">
        <v>518</v>
      </c>
      <c r="B67" s="53" t="s">
        <v>276</v>
      </c>
      <c r="C67" s="54" t="s">
        <v>28</v>
      </c>
      <c r="D67" s="47">
        <v>91.60513667995815</v>
      </c>
      <c r="E67" s="55"/>
      <c r="F67" s="49" t="e" cm="1">
        <f t="array" ca="1" aca="1" ref="F67">numtext(E67)</f>
        <v>#NAME?</v>
      </c>
      <c r="G67" s="55">
        <f t="shared" si="14" ref="G67">ROUND(D67*E67,2)</f>
        <v>0</v>
      </c>
      <c r="H67" s="56"/>
      <c r="I67" s="27"/>
    </row>
    <row r="68" spans="1:9" s="51" customFormat="1" ht="71.25">
      <c r="A68" s="52" t="s">
        <v>519</v>
      </c>
      <c r="B68" s="53" t="s">
        <v>56</v>
      </c>
      <c r="C68" s="54" t="s">
        <v>26</v>
      </c>
      <c r="D68" s="47">
        <v>64.1235956759707</v>
      </c>
      <c r="E68" s="55"/>
      <c r="F68" s="49" t="e" cm="1">
        <f t="array" ca="1" aca="1" ref="F68">numtext(E68)</f>
        <v>#NAME?</v>
      </c>
      <c r="G68" s="55">
        <f t="shared" si="15" ref="G68:G87">ROUND(D68*E68,2)</f>
        <v>0</v>
      </c>
      <c r="H68" s="56"/>
      <c r="I68" s="27"/>
    </row>
    <row r="69" spans="1:9" s="51" customFormat="1" ht="42.75">
      <c r="A69" s="52" t="s">
        <v>520</v>
      </c>
      <c r="B69" s="53" t="s">
        <v>124</v>
      </c>
      <c r="C69" s="54" t="s">
        <v>25</v>
      </c>
      <c r="D69" s="47">
        <v>64.1235956759707</v>
      </c>
      <c r="E69" s="55"/>
      <c r="F69" s="49" t="e" cm="1">
        <f t="array" ca="1" aca="1" ref="F69">numtext(E69)</f>
        <v>#NAME?</v>
      </c>
      <c r="G69" s="55">
        <f t="shared" si="15"/>
        <v>0</v>
      </c>
      <c r="H69" s="56"/>
      <c r="I69" s="27"/>
    </row>
    <row r="70" spans="1:9" s="51" customFormat="1" ht="42.75">
      <c r="A70" s="52" t="s">
        <v>521</v>
      </c>
      <c r="B70" s="53" t="s">
        <v>125</v>
      </c>
      <c r="C70" s="54" t="s">
        <v>26</v>
      </c>
      <c r="D70" s="47">
        <v>6.41235956759707</v>
      </c>
      <c r="E70" s="55"/>
      <c r="F70" s="49" t="e" cm="1">
        <f t="array" ca="1" aca="1" ref="F70">numtext(E70)</f>
        <v>#NAME?</v>
      </c>
      <c r="G70" s="55">
        <f t="shared" si="15"/>
        <v>0</v>
      </c>
      <c r="H70" s="56"/>
      <c r="I70" s="27"/>
    </row>
    <row r="71" spans="1:9" s="51" customFormat="1" ht="71.25">
      <c r="A71" s="52" t="s">
        <v>522</v>
      </c>
      <c r="B71" s="53" t="s">
        <v>126</v>
      </c>
      <c r="C71" s="54" t="s">
        <v>26</v>
      </c>
      <c r="D71" s="47">
        <v>19.23707870279121</v>
      </c>
      <c r="E71" s="55"/>
      <c r="F71" s="49" t="e" cm="1">
        <f t="array" ca="1" aca="1" ref="F71">numtext(E71)</f>
        <v>#NAME?</v>
      </c>
      <c r="G71" s="55">
        <f t="shared" si="15"/>
        <v>0</v>
      </c>
      <c r="H71" s="56"/>
      <c r="I71" s="27"/>
    </row>
    <row r="72" spans="1:9" s="51" customFormat="1" ht="71.25">
      <c r="A72" s="52" t="s">
        <v>523</v>
      </c>
      <c r="B72" s="53" t="s">
        <v>473</v>
      </c>
      <c r="C72" s="54" t="s">
        <v>26</v>
      </c>
      <c r="D72" s="47">
        <v>38.47415740558242</v>
      </c>
      <c r="E72" s="55"/>
      <c r="F72" s="49" t="e" cm="1">
        <f t="array" ca="1" aca="1" ref="F72">numtext(E72)</f>
        <v>#NAME?</v>
      </c>
      <c r="G72" s="55">
        <f t="shared" si="15"/>
        <v>0</v>
      </c>
      <c r="H72" s="56"/>
      <c r="I72" s="27"/>
    </row>
    <row r="73" spans="1:9" s="51" customFormat="1" ht="85.5">
      <c r="A73" s="52" t="s">
        <v>524</v>
      </c>
      <c r="B73" s="53" t="s">
        <v>93</v>
      </c>
      <c r="C73" s="54" t="s">
        <v>30</v>
      </c>
      <c r="D73" s="47">
        <v>24</v>
      </c>
      <c r="E73" s="55"/>
      <c r="F73" s="49" t="e" cm="1">
        <f t="array" ca="1" aca="1" ref="F73">numtext(E73)</f>
        <v>#NAME?</v>
      </c>
      <c r="G73" s="55">
        <f t="shared" si="16" ref="G73">ROUND(D73*E73,2)</f>
        <v>0</v>
      </c>
      <c r="H73" s="56"/>
      <c r="I73" s="27"/>
    </row>
    <row r="74" spans="1:9" s="51" customFormat="1" ht="57">
      <c r="A74" s="52" t="s">
        <v>525</v>
      </c>
      <c r="B74" s="53" t="s">
        <v>73</v>
      </c>
      <c r="C74" s="54" t="s">
        <v>28</v>
      </c>
      <c r="D74" s="47">
        <v>49.61944903497733</v>
      </c>
      <c r="E74" s="55"/>
      <c r="F74" s="49" t="e" cm="1">
        <f t="array" ca="1" aca="1" ref="F74">numtext(E74)</f>
        <v>#NAME?</v>
      </c>
      <c r="G74" s="55">
        <f t="shared" si="17" ref="G74">ROUND(D74*E74,2)</f>
        <v>0</v>
      </c>
      <c r="H74" s="56"/>
      <c r="I74" s="27"/>
    </row>
    <row r="75" spans="1:9" s="51" customFormat="1" ht="57">
      <c r="A75" s="52" t="s">
        <v>526</v>
      </c>
      <c r="B75" s="53" t="s">
        <v>74</v>
      </c>
      <c r="C75" s="54" t="s">
        <v>28</v>
      </c>
      <c r="D75" s="47">
        <v>61.0700911199721</v>
      </c>
      <c r="E75" s="55"/>
      <c r="F75" s="49" t="e" cm="1">
        <f t="array" ca="1" aca="1" ref="F75">numtext(E75)</f>
        <v>#NAME?</v>
      </c>
      <c r="G75" s="55">
        <f t="shared" si="18" ref="G75:G76">ROUND(D75*E75,2)</f>
        <v>0</v>
      </c>
      <c r="H75" s="56"/>
      <c r="I75" s="27"/>
    </row>
    <row r="76" spans="1:10" s="51" customFormat="1" ht="42.75">
      <c r="A76" s="52" t="s">
        <v>527</v>
      </c>
      <c r="B76" s="53" t="s">
        <v>127</v>
      </c>
      <c r="C76" s="54" t="s">
        <v>28</v>
      </c>
      <c r="D76" s="47">
        <v>9.160513667995815</v>
      </c>
      <c r="E76" s="55"/>
      <c r="F76" s="49" t="e" cm="1">
        <f t="array" ca="1" aca="1" ref="F76">numtext(E76)</f>
        <v>#NAME?</v>
      </c>
      <c r="G76" s="55">
        <f t="shared" si="18"/>
        <v>0</v>
      </c>
      <c r="H76" s="56"/>
      <c r="I76" s="27"/>
      <c r="J76" s="59"/>
    </row>
    <row r="77" spans="1:9" s="51" customFormat="1" ht="42.75">
      <c r="A77" s="52" t="s">
        <v>528</v>
      </c>
      <c r="B77" s="53" t="s">
        <v>266</v>
      </c>
      <c r="C77" s="54" t="s">
        <v>30</v>
      </c>
      <c r="D77" s="47">
        <v>14</v>
      </c>
      <c r="E77" s="55"/>
      <c r="F77" s="49" t="e" cm="1">
        <f t="array" ca="1" aca="1" ref="F77">numtext(E77)</f>
        <v>#NAME?</v>
      </c>
      <c r="G77" s="55">
        <f t="shared" si="15"/>
        <v>0</v>
      </c>
      <c r="H77" s="56"/>
      <c r="I77" s="27"/>
    </row>
    <row r="78" spans="1:9" s="51" customFormat="1" ht="42.75">
      <c r="A78" s="52" t="s">
        <v>529</v>
      </c>
      <c r="B78" s="53" t="s">
        <v>267</v>
      </c>
      <c r="C78" s="54" t="s">
        <v>30</v>
      </c>
      <c r="D78" s="47">
        <v>25</v>
      </c>
      <c r="E78" s="55"/>
      <c r="F78" s="49" t="e" cm="1">
        <f t="array" ca="1" aca="1" ref="F78">numtext(E78)</f>
        <v>#NAME?</v>
      </c>
      <c r="G78" s="55">
        <f t="shared" si="15"/>
        <v>0</v>
      </c>
      <c r="H78" s="56"/>
      <c r="I78" s="27"/>
    </row>
    <row r="79" spans="1:9" s="51" customFormat="1" ht="42.75">
      <c r="A79" s="52" t="s">
        <v>530</v>
      </c>
      <c r="B79" s="53" t="s">
        <v>268</v>
      </c>
      <c r="C79" s="54" t="s">
        <v>30</v>
      </c>
      <c r="D79" s="47">
        <v>9</v>
      </c>
      <c r="E79" s="55"/>
      <c r="F79" s="49" t="e" cm="1">
        <f t="array" ca="1" aca="1" ref="F79">numtext(E79)</f>
        <v>#NAME?</v>
      </c>
      <c r="G79" s="55">
        <f t="shared" si="15"/>
        <v>0</v>
      </c>
      <c r="H79" s="56"/>
      <c r="I79" s="27"/>
    </row>
    <row r="80" spans="1:9" s="51" customFormat="1" ht="42.75">
      <c r="A80" s="52" t="s">
        <v>531</v>
      </c>
      <c r="B80" s="53" t="s">
        <v>269</v>
      </c>
      <c r="C80" s="54" t="s">
        <v>30</v>
      </c>
      <c r="D80" s="47">
        <v>5</v>
      </c>
      <c r="E80" s="55"/>
      <c r="F80" s="49" t="e" cm="1">
        <f t="array" ca="1" aca="1" ref="F80">numtext(E80)</f>
        <v>#NAME?</v>
      </c>
      <c r="G80" s="55">
        <f>ROUND(D80*E80,2)</f>
        <v>0</v>
      </c>
      <c r="H80" s="56"/>
      <c r="I80" s="27"/>
    </row>
    <row r="81" spans="1:9" s="51" customFormat="1" ht="42.75">
      <c r="A81" s="52" t="s">
        <v>532</v>
      </c>
      <c r="B81" s="53" t="s">
        <v>270</v>
      </c>
      <c r="C81" s="54" t="s">
        <v>30</v>
      </c>
      <c r="D81" s="47">
        <v>1</v>
      </c>
      <c r="E81" s="55"/>
      <c r="F81" s="49" t="e" cm="1">
        <f t="array" ca="1" aca="1" ref="F81">numtext(E81)</f>
        <v>#NAME?</v>
      </c>
      <c r="G81" s="55">
        <f>ROUND(D81*E81,2)</f>
        <v>0</v>
      </c>
      <c r="H81" s="56"/>
      <c r="I81" s="27"/>
    </row>
    <row r="82" spans="1:9" s="51" customFormat="1" ht="42.75">
      <c r="A82" s="52" t="s">
        <v>205</v>
      </c>
      <c r="B82" s="53" t="s">
        <v>271</v>
      </c>
      <c r="C82" s="54" t="s">
        <v>30</v>
      </c>
      <c r="D82" s="47">
        <v>1</v>
      </c>
      <c r="E82" s="55"/>
      <c r="F82" s="49" t="e" cm="1">
        <f t="array" ca="1" aca="1" ref="F82">numtext(E82)</f>
        <v>#NAME?</v>
      </c>
      <c r="G82" s="55">
        <f t="shared" si="19" ref="G82">ROUND(D82*E82,2)</f>
        <v>0</v>
      </c>
      <c r="H82" s="56"/>
      <c r="I82" s="27"/>
    </row>
    <row r="83" spans="1:9" s="51" customFormat="1" ht="42.75">
      <c r="A83" s="52" t="s">
        <v>378</v>
      </c>
      <c r="B83" s="53" t="s">
        <v>272</v>
      </c>
      <c r="C83" s="54" t="s">
        <v>30</v>
      </c>
      <c r="D83" s="47">
        <v>3</v>
      </c>
      <c r="E83" s="55"/>
      <c r="F83" s="49" t="e" cm="1">
        <f t="array" ca="1" aca="1" ref="F83">numtext(E83)</f>
        <v>#NAME?</v>
      </c>
      <c r="G83" s="55">
        <f t="shared" si="20" ref="G83">ROUND(D83*E83,2)</f>
        <v>0</v>
      </c>
      <c r="H83" s="56"/>
      <c r="I83" s="27"/>
    </row>
    <row r="84" spans="1:9" s="51" customFormat="1" ht="42.75">
      <c r="A84" s="52" t="s">
        <v>379</v>
      </c>
      <c r="B84" s="53" t="s">
        <v>273</v>
      </c>
      <c r="C84" s="54" t="s">
        <v>30</v>
      </c>
      <c r="D84" s="47">
        <v>12</v>
      </c>
      <c r="E84" s="55"/>
      <c r="F84" s="49" t="e" cm="1">
        <f t="array" ca="1" aca="1" ref="F84">numtext(E84)</f>
        <v>#NAME?</v>
      </c>
      <c r="G84" s="55">
        <f t="shared" si="15"/>
        <v>0</v>
      </c>
      <c r="H84" s="56"/>
      <c r="I84" s="27"/>
    </row>
    <row r="85" spans="1:9" s="51" customFormat="1" ht="42.75">
      <c r="A85" s="52" t="s">
        <v>206</v>
      </c>
      <c r="B85" s="53" t="s">
        <v>274</v>
      </c>
      <c r="C85" s="54" t="s">
        <v>30</v>
      </c>
      <c r="D85" s="47">
        <v>7</v>
      </c>
      <c r="E85" s="55"/>
      <c r="F85" s="49" t="e" cm="1">
        <f t="array" ca="1" aca="1" ref="F85">numtext(E85)</f>
        <v>#NAME?</v>
      </c>
      <c r="G85" s="55">
        <f t="shared" si="21" ref="G85">ROUND(D85*E85,2)</f>
        <v>0</v>
      </c>
      <c r="H85" s="56"/>
      <c r="I85" s="27"/>
    </row>
    <row r="86" spans="1:9" s="51" customFormat="1" ht="57">
      <c r="A86" s="52" t="s">
        <v>279</v>
      </c>
      <c r="B86" s="53" t="s">
        <v>275</v>
      </c>
      <c r="C86" s="54" t="s">
        <v>30</v>
      </c>
      <c r="D86" s="47">
        <v>11</v>
      </c>
      <c r="E86" s="55"/>
      <c r="F86" s="49" t="e" cm="1">
        <f t="array" ca="1" aca="1" ref="F86">numtext(E86)</f>
        <v>#NAME?</v>
      </c>
      <c r="G86" s="55">
        <f t="shared" si="15"/>
        <v>0</v>
      </c>
      <c r="H86" s="56"/>
      <c r="I86" s="27"/>
    </row>
    <row r="87" spans="1:9" s="51" customFormat="1" ht="142.5">
      <c r="A87" s="52" t="s">
        <v>380</v>
      </c>
      <c r="B87" s="53" t="s">
        <v>455</v>
      </c>
      <c r="C87" s="54" t="s">
        <v>30</v>
      </c>
      <c r="D87" s="47">
        <v>4</v>
      </c>
      <c r="E87" s="55"/>
      <c r="F87" s="49" t="e" cm="1">
        <f t="array" ca="1" aca="1" ref="F87">numtext(E87)</f>
        <v>#NAME?</v>
      </c>
      <c r="G87" s="55">
        <f t="shared" si="15"/>
        <v>0</v>
      </c>
      <c r="H87" s="56"/>
      <c r="I87" s="27"/>
    </row>
    <row r="88" spans="1:9" s="51" customFormat="1" ht="15">
      <c r="A88" s="63" t="s">
        <v>493</v>
      </c>
      <c r="B88" s="63" t="s">
        <v>129</v>
      </c>
      <c r="C88" s="54"/>
      <c r="D88" s="47"/>
      <c r="E88" s="55"/>
      <c r="F88" s="49"/>
      <c r="G88" s="64">
        <f>SUM(G89:G101)</f>
        <v>0</v>
      </c>
      <c r="H88" s="56"/>
      <c r="I88" s="27"/>
    </row>
    <row r="89" spans="1:9" s="51" customFormat="1" ht="42.75">
      <c r="A89" s="52" t="s">
        <v>533</v>
      </c>
      <c r="B89" s="53" t="s">
        <v>276</v>
      </c>
      <c r="C89" s="54" t="s">
        <v>28</v>
      </c>
      <c r="D89" s="47">
        <v>357.2600330518368</v>
      </c>
      <c r="E89" s="55"/>
      <c r="F89" s="49" t="e" cm="1">
        <f t="array" ca="1" aca="1" ref="F89">numtext(E89)</f>
        <v>#NAME?</v>
      </c>
      <c r="G89" s="55">
        <f t="shared" si="22" ref="G89">ROUND(D89*E89,2)</f>
        <v>0</v>
      </c>
      <c r="H89" s="56"/>
      <c r="I89" s="27"/>
    </row>
    <row r="90" spans="1:10" s="51" customFormat="1" ht="71.25">
      <c r="A90" s="52" t="s">
        <v>207</v>
      </c>
      <c r="B90" s="53" t="s">
        <v>92</v>
      </c>
      <c r="C90" s="54" t="s">
        <v>28</v>
      </c>
      <c r="D90" s="47">
        <v>41.985687644980814</v>
      </c>
      <c r="E90" s="55"/>
      <c r="F90" s="49" t="e" cm="1">
        <f t="array" ca="1" aca="1" ref="F90">numtext(E90)</f>
        <v>#NAME?</v>
      </c>
      <c r="G90" s="55">
        <f t="shared" si="23" ref="G90:G95">ROUND(D90*E90,2)</f>
        <v>0</v>
      </c>
      <c r="H90" s="56"/>
      <c r="I90" s="27"/>
      <c r="J90" s="59"/>
    </row>
    <row r="91" spans="1:10" s="51" customFormat="1" ht="71.25">
      <c r="A91" s="52" t="s">
        <v>208</v>
      </c>
      <c r="B91" s="53" t="s">
        <v>91</v>
      </c>
      <c r="C91" s="54" t="s">
        <v>28</v>
      </c>
      <c r="D91" s="47">
        <v>22.901284169989538</v>
      </c>
      <c r="E91" s="55"/>
      <c r="F91" s="49" t="e" cm="1">
        <f t="array" ca="1" aca="1" ref="F91">numtext(E91)</f>
        <v>#NAME?</v>
      </c>
      <c r="G91" s="55">
        <f t="shared" si="23"/>
        <v>0</v>
      </c>
      <c r="H91" s="56"/>
      <c r="I91" s="27"/>
      <c r="J91" s="59"/>
    </row>
    <row r="92" spans="1:9" s="51" customFormat="1" ht="71.25">
      <c r="A92" s="52" t="s">
        <v>381</v>
      </c>
      <c r="B92" s="53" t="s">
        <v>90</v>
      </c>
      <c r="C92" s="54" t="s">
        <v>28</v>
      </c>
      <c r="D92" s="47">
        <v>33.58855011598465</v>
      </c>
      <c r="E92" s="55"/>
      <c r="F92" s="49" t="e" cm="1">
        <f t="array" ca="1" aca="1" ref="F92">numtext(E92)</f>
        <v>#NAME?</v>
      </c>
      <c r="G92" s="55">
        <f t="shared" si="23"/>
        <v>0</v>
      </c>
      <c r="H92" s="56"/>
      <c r="I92" s="27"/>
    </row>
    <row r="93" spans="1:9" s="51" customFormat="1" ht="71.25">
      <c r="A93" s="52" t="s">
        <v>382</v>
      </c>
      <c r="B93" s="53" t="s">
        <v>89</v>
      </c>
      <c r="C93" s="54" t="s">
        <v>28</v>
      </c>
      <c r="D93" s="47">
        <v>16.794275057992326</v>
      </c>
      <c r="E93" s="55"/>
      <c r="F93" s="49" t="e" cm="1">
        <f t="array" ca="1" aca="1" ref="F93">numtext(E93)</f>
        <v>#NAME?</v>
      </c>
      <c r="G93" s="55">
        <f t="shared" si="23"/>
        <v>0</v>
      </c>
      <c r="H93" s="56"/>
      <c r="I93" s="27"/>
    </row>
    <row r="94" spans="1:9" s="51" customFormat="1" ht="71.25">
      <c r="A94" s="52" t="s">
        <v>383</v>
      </c>
      <c r="B94" s="53" t="s">
        <v>61</v>
      </c>
      <c r="C94" s="54" t="s">
        <v>28</v>
      </c>
      <c r="D94" s="47">
        <v>45.802568339979075</v>
      </c>
      <c r="E94" s="55"/>
      <c r="F94" s="49" t="e" cm="1">
        <f t="array" ca="1" aca="1" ref="F94">numtext(E94)</f>
        <v>#NAME?</v>
      </c>
      <c r="G94" s="55">
        <f t="shared" si="23"/>
        <v>0</v>
      </c>
      <c r="H94" s="56"/>
      <c r="I94" s="27"/>
    </row>
    <row r="95" spans="1:9" s="51" customFormat="1" ht="71.25">
      <c r="A95" s="52" t="s">
        <v>384</v>
      </c>
      <c r="B95" s="53" t="s">
        <v>75</v>
      </c>
      <c r="C95" s="54" t="s">
        <v>28</v>
      </c>
      <c r="D95" s="47">
        <v>196.18766772291036</v>
      </c>
      <c r="E95" s="55"/>
      <c r="F95" s="49" t="e" cm="1">
        <f t="array" ca="1" aca="1" ref="F95">numtext(E95)</f>
        <v>#NAME?</v>
      </c>
      <c r="G95" s="55">
        <f t="shared" si="23"/>
        <v>0</v>
      </c>
      <c r="H95" s="56"/>
      <c r="I95" s="27"/>
    </row>
    <row r="96" spans="1:9" s="51" customFormat="1" ht="142.5">
      <c r="A96" s="52" t="s">
        <v>385</v>
      </c>
      <c r="B96" s="53" t="s">
        <v>481</v>
      </c>
      <c r="C96" s="54" t="s">
        <v>31</v>
      </c>
      <c r="D96" s="47">
        <v>24</v>
      </c>
      <c r="E96" s="55"/>
      <c r="F96" s="49" t="e" cm="1">
        <f t="array" ca="1" aca="1" ref="F96">numtext(E96)</f>
        <v>#NAME?</v>
      </c>
      <c r="G96" s="55">
        <f t="shared" si="24" ref="G96">ROUND(D96*E96,2)</f>
        <v>0</v>
      </c>
      <c r="H96" s="56"/>
      <c r="I96" s="27"/>
    </row>
    <row r="97" spans="1:9" s="51" customFormat="1" ht="42.75">
      <c r="A97" s="52" t="s">
        <v>534</v>
      </c>
      <c r="B97" s="53" t="s">
        <v>278</v>
      </c>
      <c r="C97" s="54" t="s">
        <v>30</v>
      </c>
      <c r="D97" s="47">
        <v>5</v>
      </c>
      <c r="E97" s="55"/>
      <c r="F97" s="49" t="e" cm="1">
        <f t="array" ca="1" aca="1" ref="F97">numtext(E97)</f>
        <v>#NAME?</v>
      </c>
      <c r="G97" s="55">
        <f>ROUND(D97*E97,2)</f>
        <v>0</v>
      </c>
      <c r="H97" s="56"/>
      <c r="I97" s="27"/>
    </row>
    <row r="98" spans="1:9" s="51" customFormat="1" ht="42.75">
      <c r="A98" s="52" t="s">
        <v>209</v>
      </c>
      <c r="B98" s="53" t="s">
        <v>277</v>
      </c>
      <c r="C98" s="54" t="s">
        <v>30</v>
      </c>
      <c r="D98" s="47">
        <v>4</v>
      </c>
      <c r="E98" s="55"/>
      <c r="F98" s="49" t="e" cm="1">
        <f t="array" ca="1" aca="1" ref="F98">numtext(E98)</f>
        <v>#NAME?</v>
      </c>
      <c r="G98" s="55">
        <f>ROUND(D98*E98,2)</f>
        <v>0</v>
      </c>
      <c r="H98" s="56"/>
      <c r="I98" s="27"/>
    </row>
    <row r="99" spans="1:9" s="51" customFormat="1" ht="42.75">
      <c r="A99" s="52" t="s">
        <v>210</v>
      </c>
      <c r="B99" s="53" t="s">
        <v>131</v>
      </c>
      <c r="C99" s="54" t="s">
        <v>30</v>
      </c>
      <c r="D99" s="47">
        <v>5</v>
      </c>
      <c r="E99" s="55"/>
      <c r="F99" s="49" t="e" cm="1">
        <f t="array" ca="1" aca="1" ref="F99">numtext(E99)</f>
        <v>#NAME?</v>
      </c>
      <c r="G99" s="55">
        <f>ROUND(D99*E99,2)</f>
        <v>0</v>
      </c>
      <c r="H99" s="56"/>
      <c r="I99" s="27"/>
    </row>
    <row r="100" spans="1:9" s="51" customFormat="1" ht="42.75">
      <c r="A100" s="52" t="s">
        <v>211</v>
      </c>
      <c r="B100" s="53" t="s">
        <v>130</v>
      </c>
      <c r="C100" s="54" t="s">
        <v>30</v>
      </c>
      <c r="D100" s="47">
        <v>23</v>
      </c>
      <c r="E100" s="55"/>
      <c r="F100" s="49" t="e" cm="1">
        <f t="array" ca="1" aca="1" ref="F100">numtext(E100)</f>
        <v>#NAME?</v>
      </c>
      <c r="G100" s="55">
        <f t="shared" si="25" ref="G100">ROUND(D100*E100,2)</f>
        <v>0</v>
      </c>
      <c r="H100" s="56"/>
      <c r="I100" s="27"/>
    </row>
    <row r="101" spans="1:9" s="51" customFormat="1" ht="99.75">
      <c r="A101" s="52" t="s">
        <v>212</v>
      </c>
      <c r="B101" s="53" t="s">
        <v>280</v>
      </c>
      <c r="C101" s="54" t="s">
        <v>30</v>
      </c>
      <c r="D101" s="47">
        <v>198</v>
      </c>
      <c r="E101" s="55"/>
      <c r="F101" s="49" t="e" cm="1">
        <f t="array" ca="1" aca="1" ref="F101">numtext(E101)</f>
        <v>#NAME?</v>
      </c>
      <c r="G101" s="55">
        <f t="shared" si="26" ref="G101">ROUND(D101*E101,2)</f>
        <v>0</v>
      </c>
      <c r="H101" s="56"/>
      <c r="I101" s="27"/>
    </row>
    <row r="102" spans="1:9" s="51" customFormat="1" ht="15">
      <c r="A102" s="45" t="s">
        <v>40</v>
      </c>
      <c r="B102" s="46" t="s">
        <v>132</v>
      </c>
      <c r="C102" s="54"/>
      <c r="D102" s="47"/>
      <c r="E102" s="55"/>
      <c r="F102" s="49"/>
      <c r="G102" s="50">
        <f>SUM(G103:G115)</f>
        <v>0</v>
      </c>
      <c r="H102" s="56"/>
      <c r="I102" s="27"/>
    </row>
    <row r="103" spans="1:9" s="51" customFormat="1" ht="228">
      <c r="A103" s="52" t="s">
        <v>213</v>
      </c>
      <c r="B103" s="53" t="s">
        <v>281</v>
      </c>
      <c r="C103" s="54" t="s">
        <v>30</v>
      </c>
      <c r="D103" s="47">
        <v>65</v>
      </c>
      <c r="E103" s="55"/>
      <c r="F103" s="49" t="e" cm="1">
        <f t="array" ca="1" aca="1" ref="F103">numtext(E103)</f>
        <v>#NAME?</v>
      </c>
      <c r="G103" s="55">
        <f t="shared" si="27" ref="G103">ROUND(D103*E103,2)</f>
        <v>0</v>
      </c>
      <c r="H103" s="56"/>
      <c r="I103" s="27"/>
    </row>
    <row r="104" spans="1:11" s="51" customFormat="1" ht="85.5">
      <c r="A104" s="52" t="s">
        <v>386</v>
      </c>
      <c r="B104" s="53" t="s">
        <v>451</v>
      </c>
      <c r="C104" s="54" t="s">
        <v>30</v>
      </c>
      <c r="D104" s="47">
        <v>10</v>
      </c>
      <c r="E104" s="55"/>
      <c r="F104" s="49" t="e" cm="1">
        <f t="array" ca="1" aca="1" ref="F104">numtext(E104)</f>
        <v>#NAME?</v>
      </c>
      <c r="G104" s="55">
        <f t="shared" si="28" ref="G104:G115">ROUND(D104*E104,2)</f>
        <v>0</v>
      </c>
      <c r="H104" s="56"/>
      <c r="I104" s="27"/>
      <c r="K104" s="59"/>
    </row>
    <row r="105" spans="1:12" s="51" customFormat="1" ht="85.5">
      <c r="A105" s="52" t="s">
        <v>387</v>
      </c>
      <c r="B105" s="53" t="s">
        <v>452</v>
      </c>
      <c r="C105" s="54" t="s">
        <v>30</v>
      </c>
      <c r="D105" s="47">
        <v>31</v>
      </c>
      <c r="E105" s="55"/>
      <c r="F105" s="49" t="e" cm="1">
        <f t="array" ca="1" aca="1" ref="F105">numtext(E105)</f>
        <v>#NAME?</v>
      </c>
      <c r="G105" s="55">
        <f t="shared" si="28"/>
        <v>0</v>
      </c>
      <c r="H105" s="56"/>
      <c r="I105" s="27"/>
      <c r="J105" s="59"/>
      <c r="L105" s="59"/>
    </row>
    <row r="106" spans="1:10" s="51" customFormat="1" ht="71.25">
      <c r="A106" s="52" t="s">
        <v>214</v>
      </c>
      <c r="B106" s="53" t="s">
        <v>453</v>
      </c>
      <c r="C106" s="54" t="s">
        <v>30</v>
      </c>
      <c r="D106" s="47">
        <v>10</v>
      </c>
      <c r="E106" s="55"/>
      <c r="F106" s="49" t="e" cm="1">
        <f t="array" ca="1" aca="1" ref="F106">numtext(E106)</f>
        <v>#NAME?</v>
      </c>
      <c r="G106" s="55">
        <f>ROUND(D106*E106,2)</f>
        <v>0</v>
      </c>
      <c r="H106" s="56"/>
      <c r="I106" s="27"/>
      <c r="J106" s="59"/>
    </row>
    <row r="107" spans="1:11" s="51" customFormat="1" ht="99.75">
      <c r="A107" s="52" t="s">
        <v>388</v>
      </c>
      <c r="B107" s="53" t="s">
        <v>454</v>
      </c>
      <c r="C107" s="54" t="s">
        <v>30</v>
      </c>
      <c r="D107" s="47">
        <v>8</v>
      </c>
      <c r="E107" s="55"/>
      <c r="F107" s="49" t="e" cm="1">
        <f t="array" ca="1" aca="1" ref="F107">numtext(E107)</f>
        <v>#NAME?</v>
      </c>
      <c r="G107" s="55">
        <f>ROUND(D107*E107,2)</f>
        <v>0</v>
      </c>
      <c r="H107" s="56"/>
      <c r="I107" s="27"/>
      <c r="J107" s="59"/>
      <c r="K107" s="59"/>
    </row>
    <row r="108" spans="1:10" s="51" customFormat="1" ht="99.75">
      <c r="A108" s="52" t="s">
        <v>298</v>
      </c>
      <c r="B108" s="53" t="s">
        <v>463</v>
      </c>
      <c r="C108" s="54" t="s">
        <v>30</v>
      </c>
      <c r="D108" s="47">
        <v>6</v>
      </c>
      <c r="E108" s="55"/>
      <c r="F108" s="49" t="e" cm="1">
        <f t="array" ca="1" aca="1" ref="F108">numtext(E108)</f>
        <v>#NAME?</v>
      </c>
      <c r="G108" s="55">
        <f>ROUND(D108*E108,2)</f>
        <v>0</v>
      </c>
      <c r="H108" s="56"/>
      <c r="I108" s="27"/>
      <c r="J108" s="59"/>
    </row>
    <row r="109" spans="1:9" s="51" customFormat="1" ht="171">
      <c r="A109" s="52" t="s">
        <v>389</v>
      </c>
      <c r="B109" s="53" t="s">
        <v>62</v>
      </c>
      <c r="C109" s="54" t="s">
        <v>30</v>
      </c>
      <c r="D109" s="47">
        <v>15</v>
      </c>
      <c r="E109" s="55"/>
      <c r="F109" s="49" t="e" cm="1">
        <f t="array" ca="1" aca="1" ref="F109">numtext(E109)</f>
        <v>#NAME?</v>
      </c>
      <c r="G109" s="55">
        <f t="shared" si="28"/>
        <v>0</v>
      </c>
      <c r="H109" s="56"/>
      <c r="I109" s="27"/>
    </row>
    <row r="110" spans="1:9" s="51" customFormat="1" ht="71.25">
      <c r="A110" s="52" t="s">
        <v>390</v>
      </c>
      <c r="B110" s="53" t="s">
        <v>285</v>
      </c>
      <c r="C110" s="54" t="s">
        <v>30</v>
      </c>
      <c r="D110" s="47">
        <v>15</v>
      </c>
      <c r="E110" s="55"/>
      <c r="F110" s="49" t="e" cm="1">
        <f t="array" ca="1" aca="1" ref="F110">numtext(E110)</f>
        <v>#NAME?</v>
      </c>
      <c r="G110" s="55">
        <f t="shared" si="28"/>
        <v>0</v>
      </c>
      <c r="H110" s="56"/>
      <c r="I110" s="27"/>
    </row>
    <row r="111" spans="1:9" s="51" customFormat="1" ht="213.75">
      <c r="A111" s="52" t="s">
        <v>391</v>
      </c>
      <c r="B111" s="53" t="s">
        <v>63</v>
      </c>
      <c r="C111" s="54" t="s">
        <v>30</v>
      </c>
      <c r="D111" s="47">
        <v>76</v>
      </c>
      <c r="E111" s="55"/>
      <c r="F111" s="49" t="e" cm="1">
        <f t="array" ca="1" aca="1" ref="F111">numtext(E111)</f>
        <v>#NAME?</v>
      </c>
      <c r="G111" s="55">
        <f t="shared" si="28"/>
        <v>0</v>
      </c>
      <c r="H111" s="56"/>
      <c r="I111" s="27"/>
    </row>
    <row r="112" spans="1:9" s="51" customFormat="1" ht="57">
      <c r="A112" s="52" t="s">
        <v>392</v>
      </c>
      <c r="B112" s="53" t="s">
        <v>283</v>
      </c>
      <c r="C112" s="54" t="s">
        <v>30</v>
      </c>
      <c r="D112" s="47">
        <v>58</v>
      </c>
      <c r="E112" s="55"/>
      <c r="F112" s="49" t="e" cm="1">
        <f t="array" ca="1" aca="1" ref="F112">numtext(E112)</f>
        <v>#NAME?</v>
      </c>
      <c r="G112" s="55">
        <f t="shared" si="28"/>
        <v>0</v>
      </c>
      <c r="H112" s="56"/>
      <c r="I112" s="27"/>
    </row>
    <row r="113" spans="1:9" s="51" customFormat="1" ht="42.75">
      <c r="A113" s="52" t="s">
        <v>215</v>
      </c>
      <c r="B113" s="53" t="s">
        <v>284</v>
      </c>
      <c r="C113" s="54" t="s">
        <v>30</v>
      </c>
      <c r="D113" s="47">
        <v>17</v>
      </c>
      <c r="E113" s="55"/>
      <c r="F113" s="49" t="e" cm="1">
        <f t="array" ca="1" aca="1" ref="F113">numtext(E113)</f>
        <v>#NAME?</v>
      </c>
      <c r="G113" s="55">
        <f t="shared" si="28"/>
        <v>0</v>
      </c>
      <c r="H113" s="56"/>
      <c r="I113" s="27"/>
    </row>
    <row r="114" spans="1:9" s="51" customFormat="1" ht="57">
      <c r="A114" s="52" t="s">
        <v>393</v>
      </c>
      <c r="B114" s="53" t="s">
        <v>480</v>
      </c>
      <c r="C114" s="54" t="s">
        <v>30</v>
      </c>
      <c r="D114" s="47">
        <v>1</v>
      </c>
      <c r="E114" s="55"/>
      <c r="F114" s="49" t="e" cm="1">
        <f t="array" ca="1" aca="1" ref="F114">numtext(E114)</f>
        <v>#NAME?</v>
      </c>
      <c r="G114" s="55">
        <f t="shared" si="28"/>
        <v>0</v>
      </c>
      <c r="H114" s="56"/>
      <c r="I114" s="27"/>
    </row>
    <row r="115" spans="1:9" s="51" customFormat="1" ht="57">
      <c r="A115" s="52" t="s">
        <v>394</v>
      </c>
      <c r="B115" s="53" t="s">
        <v>301</v>
      </c>
      <c r="C115" s="54" t="s">
        <v>28</v>
      </c>
      <c r="D115" s="47">
        <v>335</v>
      </c>
      <c r="E115" s="55"/>
      <c r="F115" s="49" t="e" cm="1">
        <f t="array" ca="1" aca="1" ref="F115">numtext(E115)</f>
        <v>#NAME?</v>
      </c>
      <c r="G115" s="55">
        <f t="shared" si="28"/>
        <v>0</v>
      </c>
      <c r="H115" s="56"/>
      <c r="I115" s="27"/>
    </row>
    <row r="116" spans="1:9" s="51" customFormat="1" ht="15">
      <c r="A116" s="45" t="s">
        <v>41</v>
      </c>
      <c r="B116" s="46" t="s">
        <v>282</v>
      </c>
      <c r="C116" s="54"/>
      <c r="D116" s="47"/>
      <c r="E116" s="55"/>
      <c r="F116" s="49"/>
      <c r="G116" s="50">
        <f>SUM(G117:G134)</f>
        <v>0</v>
      </c>
      <c r="H116" s="56"/>
      <c r="I116" s="27"/>
    </row>
    <row r="117" spans="1:9" s="51" customFormat="1" ht="57">
      <c r="A117" s="52" t="s">
        <v>300</v>
      </c>
      <c r="B117" s="53" t="s">
        <v>286</v>
      </c>
      <c r="C117" s="54" t="s">
        <v>30</v>
      </c>
      <c r="D117" s="47">
        <v>3</v>
      </c>
      <c r="E117" s="55"/>
      <c r="F117" s="49" t="e" cm="1">
        <f t="array" ca="1" aca="1" ref="F117">numtext(E117)</f>
        <v>#NAME?</v>
      </c>
      <c r="G117" s="55">
        <f t="shared" si="29" ref="G117">ROUND(D117*E117,2)</f>
        <v>0</v>
      </c>
      <c r="H117" s="56"/>
      <c r="I117" s="27"/>
    </row>
    <row r="118" spans="1:9" s="51" customFormat="1" ht="57">
      <c r="A118" s="52" t="s">
        <v>216</v>
      </c>
      <c r="B118" s="53" t="s">
        <v>133</v>
      </c>
      <c r="C118" s="54" t="s">
        <v>30</v>
      </c>
      <c r="D118" s="47">
        <v>50</v>
      </c>
      <c r="E118" s="55"/>
      <c r="F118" s="49" t="e" cm="1">
        <f t="array" ca="1" aca="1" ref="F118">numtext(E118)</f>
        <v>#NAME?</v>
      </c>
      <c r="G118" s="55">
        <f t="shared" si="30" ref="G118:G134">ROUND(D118*E118,2)</f>
        <v>0</v>
      </c>
      <c r="H118" s="56"/>
      <c r="I118" s="27"/>
    </row>
    <row r="119" spans="1:9" s="51" customFormat="1" ht="42.75">
      <c r="A119" s="52" t="s">
        <v>395</v>
      </c>
      <c r="B119" s="53" t="s">
        <v>288</v>
      </c>
      <c r="C119" s="54" t="s">
        <v>30</v>
      </c>
      <c r="D119" s="47">
        <v>7</v>
      </c>
      <c r="E119" s="55"/>
      <c r="F119" s="49" t="e" cm="1">
        <f t="array" ca="1" aca="1" ref="F119">numtext(E119)</f>
        <v>#NAME?</v>
      </c>
      <c r="G119" s="55">
        <f t="shared" si="30"/>
        <v>0</v>
      </c>
      <c r="H119" s="56"/>
      <c r="I119" s="27"/>
    </row>
    <row r="120" spans="1:9" s="51" customFormat="1" ht="57">
      <c r="A120" s="52" t="s">
        <v>193</v>
      </c>
      <c r="B120" s="53" t="s">
        <v>134</v>
      </c>
      <c r="C120" s="54" t="s">
        <v>30</v>
      </c>
      <c r="D120" s="47">
        <v>6</v>
      </c>
      <c r="E120" s="55"/>
      <c r="F120" s="49" t="e" cm="1">
        <f t="array" ca="1" aca="1" ref="F120">numtext(E120)</f>
        <v>#NAME?</v>
      </c>
      <c r="G120" s="55">
        <f>ROUND(D120*E120,2)</f>
        <v>0</v>
      </c>
      <c r="H120" s="56"/>
      <c r="I120" s="27"/>
    </row>
    <row r="121" spans="1:10" s="51" customFormat="1" ht="57">
      <c r="A121" s="52" t="s">
        <v>217</v>
      </c>
      <c r="B121" s="53" t="s">
        <v>289</v>
      </c>
      <c r="C121" s="54" t="s">
        <v>28</v>
      </c>
      <c r="D121" s="47">
        <v>350</v>
      </c>
      <c r="E121" s="55"/>
      <c r="F121" s="49" t="e" cm="1">
        <f t="array" ca="1" aca="1" ref="F121">numtext(E121)</f>
        <v>#NAME?</v>
      </c>
      <c r="G121" s="55">
        <f t="shared" si="31" ref="G121:G127">ROUND(D121*E121,2)</f>
        <v>0</v>
      </c>
      <c r="H121" s="56"/>
      <c r="I121" s="27"/>
      <c r="J121" s="59"/>
    </row>
    <row r="122" spans="1:10" s="51" customFormat="1" ht="57">
      <c r="A122" s="52" t="s">
        <v>218</v>
      </c>
      <c r="B122" s="53" t="s">
        <v>290</v>
      </c>
      <c r="C122" s="54" t="s">
        <v>28</v>
      </c>
      <c r="D122" s="47">
        <v>1840</v>
      </c>
      <c r="E122" s="55"/>
      <c r="F122" s="49" t="e" cm="1">
        <f t="array" ca="1" aca="1" ref="F122">numtext(E122)</f>
        <v>#NAME?</v>
      </c>
      <c r="G122" s="55">
        <f t="shared" si="31"/>
        <v>0</v>
      </c>
      <c r="H122" s="56"/>
      <c r="I122" s="27"/>
      <c r="J122" s="59"/>
    </row>
    <row r="123" spans="1:10" s="51" customFormat="1" ht="42.75">
      <c r="A123" s="52" t="s">
        <v>219</v>
      </c>
      <c r="B123" s="53" t="s">
        <v>291</v>
      </c>
      <c r="C123" s="54" t="s">
        <v>28</v>
      </c>
      <c r="D123" s="47">
        <v>150</v>
      </c>
      <c r="E123" s="55"/>
      <c r="F123" s="49" t="e" cm="1">
        <f t="array" ca="1" aca="1" ref="F123">numtext(E123)</f>
        <v>#NAME?</v>
      </c>
      <c r="G123" s="55">
        <f t="shared" si="31"/>
        <v>0</v>
      </c>
      <c r="H123" s="56"/>
      <c r="I123" s="27"/>
      <c r="J123" s="59"/>
    </row>
    <row r="124" spans="1:10" s="51" customFormat="1" ht="42.75">
      <c r="A124" s="52" t="s">
        <v>220</v>
      </c>
      <c r="B124" s="53" t="s">
        <v>292</v>
      </c>
      <c r="C124" s="54" t="s">
        <v>28</v>
      </c>
      <c r="D124" s="47">
        <v>210</v>
      </c>
      <c r="E124" s="55"/>
      <c r="F124" s="49" t="e" cm="1">
        <f t="array" ca="1" aca="1" ref="F124">numtext(E124)</f>
        <v>#NAME?</v>
      </c>
      <c r="G124" s="55">
        <f t="shared" si="31"/>
        <v>0</v>
      </c>
      <c r="H124" s="56"/>
      <c r="I124" s="27"/>
      <c r="J124" s="59"/>
    </row>
    <row r="125" spans="1:10" s="51" customFormat="1" ht="71.25">
      <c r="A125" s="52" t="s">
        <v>221</v>
      </c>
      <c r="B125" s="53" t="s">
        <v>293</v>
      </c>
      <c r="C125" s="54" t="s">
        <v>28</v>
      </c>
      <c r="D125" s="47">
        <v>15.267522779993024</v>
      </c>
      <c r="E125" s="55"/>
      <c r="F125" s="49" t="e" cm="1">
        <f t="array" ca="1" aca="1" ref="F125">numtext(E125)</f>
        <v>#NAME?</v>
      </c>
      <c r="G125" s="55">
        <f t="shared" si="31"/>
        <v>0</v>
      </c>
      <c r="H125" s="56"/>
      <c r="I125" s="27"/>
      <c r="J125" s="59"/>
    </row>
    <row r="126" spans="1:10" s="51" customFormat="1" ht="42.75">
      <c r="A126" s="52" t="s">
        <v>222</v>
      </c>
      <c r="B126" s="53" t="s">
        <v>474</v>
      </c>
      <c r="C126" s="54" t="s">
        <v>28</v>
      </c>
      <c r="D126" s="47">
        <v>45.802568339979075</v>
      </c>
      <c r="E126" s="55"/>
      <c r="F126" s="49" t="e" cm="1">
        <f t="array" ca="1" aca="1" ref="F126">numtext(E126)</f>
        <v>#NAME?</v>
      </c>
      <c r="G126" s="55">
        <f t="shared" si="31"/>
        <v>0</v>
      </c>
      <c r="H126" s="56"/>
      <c r="I126" s="27"/>
      <c r="J126" s="59"/>
    </row>
    <row r="127" spans="1:10" s="51" customFormat="1" ht="42.75">
      <c r="A127" s="52" t="s">
        <v>223</v>
      </c>
      <c r="B127" s="53" t="s">
        <v>475</v>
      </c>
      <c r="C127" s="54" t="s">
        <v>28</v>
      </c>
      <c r="D127" s="47">
        <v>76.33761389996512</v>
      </c>
      <c r="E127" s="55"/>
      <c r="F127" s="49" t="e" cm="1">
        <f t="array" ca="1" aca="1" ref="F127">numtext(E127)</f>
        <v>#NAME?</v>
      </c>
      <c r="G127" s="55">
        <f t="shared" si="31"/>
        <v>0</v>
      </c>
      <c r="H127" s="56"/>
      <c r="I127" s="27"/>
      <c r="J127" s="59"/>
    </row>
    <row r="128" spans="1:9" s="51" customFormat="1" ht="99.75">
      <c r="A128" s="52" t="s">
        <v>224</v>
      </c>
      <c r="B128" s="53" t="s">
        <v>109</v>
      </c>
      <c r="C128" s="54" t="s">
        <v>30</v>
      </c>
      <c r="D128" s="47">
        <v>153</v>
      </c>
      <c r="E128" s="55"/>
      <c r="F128" s="49" t="e" cm="1">
        <f t="array" ca="1" aca="1" ref="F128">numtext(E128)</f>
        <v>#NAME?</v>
      </c>
      <c r="G128" s="55">
        <f t="shared" si="32" ref="G128:G130">ROUND(D128*E128,2)</f>
        <v>0</v>
      </c>
      <c r="H128" s="56"/>
      <c r="I128" s="27"/>
    </row>
    <row r="129" spans="1:12" s="51" customFormat="1" ht="71.25">
      <c r="A129" s="52" t="s">
        <v>225</v>
      </c>
      <c r="B129" s="53" t="s">
        <v>294</v>
      </c>
      <c r="C129" s="54" t="s">
        <v>28</v>
      </c>
      <c r="D129" s="47">
        <v>68.70385250996861</v>
      </c>
      <c r="E129" s="55"/>
      <c r="F129" s="49" t="e" cm="1">
        <f t="array" ca="1" aca="1" ref="F129">numtext(E129)</f>
        <v>#NAME?</v>
      </c>
      <c r="G129" s="55">
        <f t="shared" si="32"/>
        <v>0</v>
      </c>
      <c r="H129" s="56"/>
      <c r="I129" s="27"/>
      <c r="L129" s="59"/>
    </row>
    <row r="130" spans="1:12" s="51" customFormat="1" ht="71.25">
      <c r="A130" s="52" t="s">
        <v>396</v>
      </c>
      <c r="B130" s="53" t="s">
        <v>299</v>
      </c>
      <c r="C130" s="54" t="s">
        <v>28</v>
      </c>
      <c r="D130" s="47">
        <v>22.901284169989538</v>
      </c>
      <c r="E130" s="55"/>
      <c r="F130" s="49" t="e" cm="1">
        <f t="array" ca="1" aca="1" ref="F130">numtext(E130)</f>
        <v>#NAME?</v>
      </c>
      <c r="G130" s="55">
        <f t="shared" si="32"/>
        <v>0</v>
      </c>
      <c r="H130" s="56"/>
      <c r="I130" s="27"/>
      <c r="J130" s="59"/>
      <c r="L130" s="59"/>
    </row>
    <row r="131" spans="1:9" s="51" customFormat="1" ht="71.25">
      <c r="A131" s="52" t="s">
        <v>535</v>
      </c>
      <c r="B131" s="53" t="s">
        <v>295</v>
      </c>
      <c r="C131" s="54" t="s">
        <v>28</v>
      </c>
      <c r="D131" s="47">
        <v>2350</v>
      </c>
      <c r="E131" s="55"/>
      <c r="F131" s="49" t="e" cm="1">
        <f t="array" ca="1" aca="1" ref="F131">numtext(E131)</f>
        <v>#NAME?</v>
      </c>
      <c r="G131" s="55">
        <f t="shared" si="30"/>
        <v>0</v>
      </c>
      <c r="H131" s="56"/>
      <c r="I131" s="27"/>
    </row>
    <row r="132" spans="1:9" s="51" customFormat="1" ht="71.25">
      <c r="A132" s="52" t="s">
        <v>397</v>
      </c>
      <c r="B132" s="53" t="s">
        <v>296</v>
      </c>
      <c r="C132" s="54" t="s">
        <v>28</v>
      </c>
      <c r="D132" s="47">
        <v>1120</v>
      </c>
      <c r="E132" s="55"/>
      <c r="F132" s="49" t="e" cm="1">
        <f t="array" ca="1" aca="1" ref="F132">numtext(E132)</f>
        <v>#NAME?</v>
      </c>
      <c r="G132" s="55">
        <f t="shared" si="30"/>
        <v>0</v>
      </c>
      <c r="H132" s="56"/>
      <c r="I132" s="27"/>
    </row>
    <row r="133" spans="1:9" s="51" customFormat="1" ht="71.25">
      <c r="A133" s="52" t="s">
        <v>398</v>
      </c>
      <c r="B133" s="53" t="s">
        <v>297</v>
      </c>
      <c r="C133" s="54" t="s">
        <v>28</v>
      </c>
      <c r="D133" s="47">
        <v>152.67522779993024</v>
      </c>
      <c r="E133" s="55"/>
      <c r="F133" s="49" t="e" cm="1">
        <f t="array" ca="1" aca="1" ref="F133">numtext(E133)</f>
        <v>#NAME?</v>
      </c>
      <c r="G133" s="55">
        <f t="shared" si="30"/>
        <v>0</v>
      </c>
      <c r="H133" s="56"/>
      <c r="I133" s="27"/>
    </row>
    <row r="134" spans="1:9" s="51" customFormat="1" ht="57">
      <c r="A134" s="52" t="s">
        <v>399</v>
      </c>
      <c r="B134" s="53" t="s">
        <v>135</v>
      </c>
      <c r="C134" s="54" t="s">
        <v>28</v>
      </c>
      <c r="D134" s="47">
        <v>91.60513667995815</v>
      </c>
      <c r="E134" s="55"/>
      <c r="F134" s="49" t="e" cm="1">
        <f t="array" ca="1" aca="1" ref="F134">numtext(E134)</f>
        <v>#NAME?</v>
      </c>
      <c r="G134" s="55">
        <f t="shared" si="30"/>
        <v>0</v>
      </c>
      <c r="H134" s="56"/>
      <c r="I134" s="27"/>
    </row>
    <row r="135" spans="1:9" s="51" customFormat="1" ht="15">
      <c r="A135" s="45" t="s">
        <v>603</v>
      </c>
      <c r="B135" s="46" t="s">
        <v>136</v>
      </c>
      <c r="C135" s="54"/>
      <c r="D135" s="47"/>
      <c r="E135" s="55"/>
      <c r="F135" s="49"/>
      <c r="G135" s="50">
        <f>SUM(G136:G145)</f>
        <v>0</v>
      </c>
      <c r="H135" s="56"/>
      <c r="I135" s="27"/>
    </row>
    <row r="136" spans="1:9" s="51" customFormat="1" ht="114">
      <c r="A136" s="52" t="s">
        <v>400</v>
      </c>
      <c r="B136" s="53" t="s">
        <v>137</v>
      </c>
      <c r="C136" s="54" t="s">
        <v>25</v>
      </c>
      <c r="D136" s="47">
        <v>61.0700911199721</v>
      </c>
      <c r="E136" s="55"/>
      <c r="F136" s="49" t="e" cm="1">
        <f t="array" ca="1" aca="1" ref="F136">numtext(E136)</f>
        <v>#NAME?</v>
      </c>
      <c r="G136" s="55">
        <f t="shared" si="33" ref="G136">ROUND(D136*E136,2)</f>
        <v>0</v>
      </c>
      <c r="H136" s="56"/>
      <c r="I136" s="27"/>
    </row>
    <row r="137" spans="1:9" s="51" customFormat="1" ht="99.75">
      <c r="A137" s="52" t="s">
        <v>226</v>
      </c>
      <c r="B137" s="53" t="s">
        <v>72</v>
      </c>
      <c r="C137" s="54" t="s">
        <v>25</v>
      </c>
      <c r="D137" s="47">
        <v>7.633761389996512</v>
      </c>
      <c r="E137" s="55"/>
      <c r="F137" s="49" t="e" cm="1">
        <f t="array" ca="1" aca="1" ref="F137">numtext(E137)</f>
        <v>#NAME?</v>
      </c>
      <c r="G137" s="55">
        <f t="shared" si="34" ref="G137:G145">ROUND(D137*E137,2)</f>
        <v>0</v>
      </c>
      <c r="H137" s="56"/>
      <c r="I137" s="27"/>
    </row>
    <row r="138" spans="1:9" s="51" customFormat="1" ht="114">
      <c r="A138" s="52" t="s">
        <v>227</v>
      </c>
      <c r="B138" s="53" t="s">
        <v>60</v>
      </c>
      <c r="C138" s="54" t="s">
        <v>25</v>
      </c>
      <c r="D138" s="47">
        <v>18.32102733599163</v>
      </c>
      <c r="E138" s="55"/>
      <c r="F138" s="49" t="e" cm="1">
        <f t="array" ca="1" aca="1" ref="F138">numtext(E138)</f>
        <v>#NAME?</v>
      </c>
      <c r="G138" s="55">
        <f t="shared" si="35" ref="G138">ROUND(D138*E138,2)</f>
        <v>0</v>
      </c>
      <c r="H138" s="56"/>
      <c r="I138" s="27"/>
    </row>
    <row r="139" spans="1:9" s="51" customFormat="1" ht="71.25">
      <c r="A139" s="52" t="s">
        <v>228</v>
      </c>
      <c r="B139" s="53" t="s">
        <v>138</v>
      </c>
      <c r="C139" s="54" t="s">
        <v>28</v>
      </c>
      <c r="D139" s="47">
        <v>18.32102733599163</v>
      </c>
      <c r="E139" s="55"/>
      <c r="F139" s="49" t="e" cm="1">
        <f t="array" ca="1" aca="1" ref="F139">numtext(E139)</f>
        <v>#NAME?</v>
      </c>
      <c r="G139" s="55">
        <f t="shared" si="34"/>
        <v>0</v>
      </c>
      <c r="H139" s="56"/>
      <c r="I139" s="27"/>
    </row>
    <row r="140" spans="1:9" s="51" customFormat="1" ht="99.75">
      <c r="A140" s="52" t="s">
        <v>229</v>
      </c>
      <c r="B140" s="53" t="s">
        <v>139</v>
      </c>
      <c r="C140" s="54" t="s">
        <v>25</v>
      </c>
      <c r="D140" s="47">
        <v>51.787437269736344</v>
      </c>
      <c r="E140" s="55"/>
      <c r="F140" s="49" t="e" cm="1">
        <f t="array" ca="1" aca="1" ref="F140">numtext(E140)</f>
        <v>#NAME?</v>
      </c>
      <c r="G140" s="55">
        <f>ROUND(D140*E140,2)</f>
        <v>0</v>
      </c>
      <c r="H140" s="56"/>
      <c r="I140" s="27"/>
    </row>
    <row r="141" spans="1:9" s="51" customFormat="1" ht="156.75">
      <c r="A141" s="52" t="s">
        <v>230</v>
      </c>
      <c r="B141" s="53" t="s">
        <v>86</v>
      </c>
      <c r="C141" s="54" t="s">
        <v>25</v>
      </c>
      <c r="D141" s="47">
        <v>503</v>
      </c>
      <c r="E141" s="55"/>
      <c r="F141" s="49" t="e" cm="1">
        <f t="array" ca="1" aca="1" ref="F141">numtext(E141)</f>
        <v>#NAME?</v>
      </c>
      <c r="G141" s="55">
        <f>ROUND(D141*E141,2)</f>
        <v>0</v>
      </c>
      <c r="H141" s="56"/>
      <c r="I141" s="27"/>
    </row>
    <row r="142" spans="1:9" s="51" customFormat="1" ht="71.25">
      <c r="A142" s="52" t="s">
        <v>231</v>
      </c>
      <c r="B142" s="53" t="s">
        <v>140</v>
      </c>
      <c r="C142" s="54" t="s">
        <v>30</v>
      </c>
      <c r="D142" s="47">
        <v>105</v>
      </c>
      <c r="E142" s="55"/>
      <c r="F142" s="49" t="e" cm="1">
        <f t="array" ca="1" aca="1" ref="F142">numtext(E142)</f>
        <v>#NAME?</v>
      </c>
      <c r="G142" s="55">
        <f t="shared" si="34"/>
        <v>0</v>
      </c>
      <c r="H142" s="56"/>
      <c r="I142" s="27"/>
    </row>
    <row r="143" spans="1:9" s="51" customFormat="1" ht="57">
      <c r="A143" s="52" t="s">
        <v>470</v>
      </c>
      <c r="B143" s="53" t="s">
        <v>141</v>
      </c>
      <c r="C143" s="54" t="s">
        <v>28</v>
      </c>
      <c r="D143" s="47">
        <f>58*2.4</f>
        <v>139.2</v>
      </c>
      <c r="E143" s="55"/>
      <c r="F143" s="49" t="e" cm="1">
        <f t="array" ca="1" aca="1" ref="F143">numtext(E143)</f>
        <v>#NAME?</v>
      </c>
      <c r="G143" s="55">
        <f t="shared" si="34"/>
        <v>0</v>
      </c>
      <c r="H143" s="56"/>
      <c r="I143" s="27"/>
    </row>
    <row r="144" spans="1:9" s="51" customFormat="1" ht="57">
      <c r="A144" s="52" t="s">
        <v>232</v>
      </c>
      <c r="B144" s="53" t="s">
        <v>142</v>
      </c>
      <c r="C144" s="54" t="s">
        <v>30</v>
      </c>
      <c r="D144" s="47">
        <v>17</v>
      </c>
      <c r="E144" s="55"/>
      <c r="F144" s="49" t="e" cm="1">
        <f t="array" ca="1" aca="1" ref="F144">numtext(E144)</f>
        <v>#NAME?</v>
      </c>
      <c r="G144" s="55">
        <f t="shared" si="34"/>
        <v>0</v>
      </c>
      <c r="H144" s="56"/>
      <c r="I144" s="27"/>
    </row>
    <row r="145" spans="1:9" s="51" customFormat="1" ht="114">
      <c r="A145" s="52" t="s">
        <v>233</v>
      </c>
      <c r="B145" s="53" t="s">
        <v>143</v>
      </c>
      <c r="C145" s="54" t="s">
        <v>28</v>
      </c>
      <c r="D145" s="47">
        <v>330</v>
      </c>
      <c r="E145" s="55"/>
      <c r="F145" s="49" t="e" cm="1">
        <f t="array" ca="1" aca="1" ref="F145">numtext(E145)</f>
        <v>#NAME?</v>
      </c>
      <c r="G145" s="55">
        <f t="shared" si="34"/>
        <v>0</v>
      </c>
      <c r="H145" s="56"/>
      <c r="I145" s="27"/>
    </row>
    <row r="146" spans="1:9" s="51" customFormat="1" ht="15">
      <c r="A146" s="45" t="s">
        <v>42</v>
      </c>
      <c r="B146" s="46" t="s">
        <v>144</v>
      </c>
      <c r="C146" s="54"/>
      <c r="D146" s="47"/>
      <c r="E146" s="55"/>
      <c r="F146" s="49"/>
      <c r="G146" s="50">
        <f>SUM(G147:G157)</f>
        <v>0</v>
      </c>
      <c r="H146" s="56"/>
      <c r="I146" s="27"/>
    </row>
    <row r="147" spans="1:9" s="51" customFormat="1" ht="99.75">
      <c r="A147" s="52" t="s">
        <v>234</v>
      </c>
      <c r="B147" s="53" t="s">
        <v>145</v>
      </c>
      <c r="C147" s="54" t="s">
        <v>25</v>
      </c>
      <c r="D147" s="47">
        <v>503.50</v>
      </c>
      <c r="E147" s="55"/>
      <c r="F147" s="49" t="e" cm="1">
        <f t="array" ca="1" aca="1" ref="F147">numtext(E147)</f>
        <v>#NAME?</v>
      </c>
      <c r="G147" s="55">
        <f t="shared" si="36" ref="G147">ROUND(D147*E147,2)</f>
        <v>0</v>
      </c>
      <c r="H147" s="56"/>
      <c r="I147" s="27"/>
    </row>
    <row r="148" spans="1:9" s="51" customFormat="1" ht="114">
      <c r="A148" s="52" t="s">
        <v>401</v>
      </c>
      <c r="B148" s="53" t="s">
        <v>147</v>
      </c>
      <c r="C148" s="54" t="s">
        <v>28</v>
      </c>
      <c r="D148" s="47">
        <v>340</v>
      </c>
      <c r="E148" s="55"/>
      <c r="F148" s="49" t="e" cm="1">
        <f t="array" ca="1" aca="1" ref="F148">numtext(E148)</f>
        <v>#NAME?</v>
      </c>
      <c r="G148" s="55">
        <f t="shared" si="37" ref="G148:G151">ROUND(D148*E148,2)</f>
        <v>0</v>
      </c>
      <c r="H148" s="56"/>
      <c r="I148" s="27"/>
    </row>
    <row r="149" spans="1:9" s="51" customFormat="1" ht="57">
      <c r="A149" s="52" t="s">
        <v>402</v>
      </c>
      <c r="B149" s="53" t="s">
        <v>146</v>
      </c>
      <c r="C149" s="54" t="s">
        <v>25</v>
      </c>
      <c r="D149" s="47">
        <v>174.04975969192049</v>
      </c>
      <c r="E149" s="55"/>
      <c r="F149" s="49" t="e" cm="1">
        <f t="array" ca="1" aca="1" ref="F149">numtext(E149)</f>
        <v>#NAME?</v>
      </c>
      <c r="G149" s="55">
        <f>ROUND(D149*E149,2)</f>
        <v>0</v>
      </c>
      <c r="H149" s="56"/>
      <c r="I149" s="27"/>
    </row>
    <row r="150" spans="1:9" s="51" customFormat="1" ht="85.5">
      <c r="A150" s="52" t="s">
        <v>403</v>
      </c>
      <c r="B150" s="53" t="s">
        <v>456</v>
      </c>
      <c r="C150" s="54" t="s">
        <v>25</v>
      </c>
      <c r="D150" s="47">
        <v>1450</v>
      </c>
      <c r="E150" s="55"/>
      <c r="F150" s="49" t="e" cm="1">
        <f t="array" ca="1" aca="1" ref="F150">numtext(E150)</f>
        <v>#NAME?</v>
      </c>
      <c r="G150" s="55">
        <f t="shared" si="37"/>
        <v>0</v>
      </c>
      <c r="H150" s="56"/>
      <c r="I150" s="27"/>
    </row>
    <row r="151" spans="1:11" s="51" customFormat="1" ht="71.25">
      <c r="A151" s="52" t="s">
        <v>404</v>
      </c>
      <c r="B151" s="53" t="s">
        <v>457</v>
      </c>
      <c r="C151" s="54" t="s">
        <v>25</v>
      </c>
      <c r="D151" s="47">
        <v>250</v>
      </c>
      <c r="E151" s="55"/>
      <c r="F151" s="49" t="e" cm="1">
        <f t="array" ca="1" aca="1" ref="F151">numtext(E151)</f>
        <v>#NAME?</v>
      </c>
      <c r="G151" s="55">
        <f t="shared" si="37"/>
        <v>0</v>
      </c>
      <c r="H151" s="56"/>
      <c r="I151" s="27"/>
      <c r="K151" s="59"/>
    </row>
    <row r="152" spans="1:9" s="51" customFormat="1" ht="99.75">
      <c r="A152" s="52" t="s">
        <v>405</v>
      </c>
      <c r="B152" s="53" t="s">
        <v>148</v>
      </c>
      <c r="C152" s="54" t="s">
        <v>25</v>
      </c>
      <c r="D152" s="47">
        <v>44.50</v>
      </c>
      <c r="E152" s="55"/>
      <c r="F152" s="49" t="e" cm="1">
        <f t="array" ca="1" aca="1" ref="F152">numtext(E152)</f>
        <v>#NAME?</v>
      </c>
      <c r="G152" s="55">
        <f t="shared" si="38" ref="G152:G155">ROUND(D152*E152,2)</f>
        <v>0</v>
      </c>
      <c r="H152" s="56"/>
      <c r="I152" s="27"/>
    </row>
    <row r="153" spans="1:9" s="51" customFormat="1" ht="85.5">
      <c r="A153" s="52" t="s">
        <v>406</v>
      </c>
      <c r="B153" s="53" t="s">
        <v>303</v>
      </c>
      <c r="C153" s="54" t="s">
        <v>28</v>
      </c>
      <c r="D153" s="47">
        <v>50</v>
      </c>
      <c r="E153" s="55"/>
      <c r="F153" s="49" t="e" cm="1">
        <f t="array" ca="1" aca="1" ref="F153">numtext(E153)</f>
        <v>#NAME?</v>
      </c>
      <c r="G153" s="55">
        <f t="shared" si="38"/>
        <v>0</v>
      </c>
      <c r="H153" s="56"/>
      <c r="I153" s="27"/>
    </row>
    <row r="154" spans="1:9" s="51" customFormat="1" ht="42.75">
      <c r="A154" s="52" t="s">
        <v>407</v>
      </c>
      <c r="B154" s="53" t="s">
        <v>302</v>
      </c>
      <c r="C154" s="54" t="s">
        <v>30</v>
      </c>
      <c r="D154" s="47">
        <v>22</v>
      </c>
      <c r="E154" s="55"/>
      <c r="F154" s="49" t="e" cm="1">
        <f t="array" ca="1" aca="1" ref="F154">numtext(E154)</f>
        <v>#NAME?</v>
      </c>
      <c r="G154" s="55">
        <f t="shared" si="38"/>
        <v>0</v>
      </c>
      <c r="H154" s="56"/>
      <c r="I154" s="27"/>
    </row>
    <row r="155" spans="1:9" s="51" customFormat="1" ht="99.75">
      <c r="A155" s="52" t="s">
        <v>408</v>
      </c>
      <c r="B155" s="53" t="s">
        <v>83</v>
      </c>
      <c r="C155" s="54" t="s">
        <v>30</v>
      </c>
      <c r="D155" s="47">
        <v>4</v>
      </c>
      <c r="E155" s="55"/>
      <c r="F155" s="49" t="e" cm="1">
        <f t="array" ca="1" aca="1" ref="F155">numtext(E155)</f>
        <v>#NAME?</v>
      </c>
      <c r="G155" s="55">
        <f t="shared" si="38"/>
        <v>0</v>
      </c>
      <c r="H155" s="56"/>
      <c r="I155" s="27"/>
    </row>
    <row r="156" spans="1:9" s="51" customFormat="1" ht="99.75">
      <c r="A156" s="52" t="s">
        <v>409</v>
      </c>
      <c r="B156" s="53" t="s">
        <v>121</v>
      </c>
      <c r="C156" s="54" t="s">
        <v>27</v>
      </c>
      <c r="D156" s="47">
        <v>300</v>
      </c>
      <c r="E156" s="55"/>
      <c r="F156" s="49" t="e" cm="1">
        <f t="array" ca="1" aca="1" ref="F156">numtext(E156)</f>
        <v>#NAME?</v>
      </c>
      <c r="G156" s="55">
        <f t="shared" si="39" ref="G156">ROUND(D156*E156,2)</f>
        <v>0</v>
      </c>
      <c r="H156" s="56"/>
      <c r="I156" s="27"/>
    </row>
    <row r="157" spans="1:9" s="51" customFormat="1" ht="71.25">
      <c r="A157" s="52" t="s">
        <v>410</v>
      </c>
      <c r="B157" s="53" t="s">
        <v>464</v>
      </c>
      <c r="C157" s="54" t="s">
        <v>27</v>
      </c>
      <c r="D157" s="47">
        <v>300</v>
      </c>
      <c r="E157" s="55"/>
      <c r="F157" s="49" t="e" cm="1">
        <f t="array" ca="1" aca="1" ref="F157">numtext(E157)</f>
        <v>#NAME?</v>
      </c>
      <c r="G157" s="55">
        <f t="shared" si="40" ref="G157">ROUND(D157*E157,2)</f>
        <v>0</v>
      </c>
      <c r="H157" s="56"/>
      <c r="I157" s="27"/>
    </row>
    <row r="158" spans="1:9" s="51" customFormat="1" ht="15">
      <c r="A158" s="45" t="s">
        <v>43</v>
      </c>
      <c r="B158" s="46" t="s">
        <v>149</v>
      </c>
      <c r="C158" s="54"/>
      <c r="D158" s="47"/>
      <c r="E158" s="55"/>
      <c r="F158" s="49"/>
      <c r="G158" s="50">
        <f>SUM(G159:G181)</f>
        <v>0</v>
      </c>
      <c r="H158" s="56"/>
      <c r="I158" s="27"/>
    </row>
    <row r="159" spans="1:9" s="51" customFormat="1" ht="57">
      <c r="A159" s="52" t="s">
        <v>235</v>
      </c>
      <c r="B159" s="53" t="s">
        <v>150</v>
      </c>
      <c r="C159" s="54" t="s">
        <v>30</v>
      </c>
      <c r="D159" s="47">
        <v>28</v>
      </c>
      <c r="E159" s="55"/>
      <c r="F159" s="49" t="e" cm="1">
        <f t="array" ca="1" aca="1" ref="F159">numtext(E159)</f>
        <v>#NAME?</v>
      </c>
      <c r="G159" s="55">
        <f t="shared" si="41" ref="G159">ROUND(D159*E159,2)</f>
        <v>0</v>
      </c>
      <c r="H159" s="56"/>
      <c r="I159" s="27"/>
    </row>
    <row r="160" spans="1:9" s="51" customFormat="1" ht="71.25">
      <c r="A160" s="52" t="s">
        <v>411</v>
      </c>
      <c r="B160" s="53" t="s">
        <v>151</v>
      </c>
      <c r="C160" s="54" t="s">
        <v>30</v>
      </c>
      <c r="D160" s="47">
        <v>14</v>
      </c>
      <c r="E160" s="55"/>
      <c r="F160" s="49" t="e" cm="1">
        <f t="array" ca="1" aca="1" ref="F160">numtext(E160)</f>
        <v>#NAME?</v>
      </c>
      <c r="G160" s="55">
        <f t="shared" si="42" ref="G160:G180">ROUND(D160*E160,2)</f>
        <v>0</v>
      </c>
      <c r="H160" s="56"/>
      <c r="I160" s="27"/>
    </row>
    <row r="161" spans="1:9" s="51" customFormat="1" ht="42.75">
      <c r="A161" s="52" t="s">
        <v>412</v>
      </c>
      <c r="B161" s="53" t="s">
        <v>58</v>
      </c>
      <c r="C161" s="54" t="s">
        <v>30</v>
      </c>
      <c r="D161" s="47">
        <v>14</v>
      </c>
      <c r="E161" s="55"/>
      <c r="F161" s="49" t="e" cm="1">
        <f t="array" ca="1" aca="1" ref="F161">numtext(E161)</f>
        <v>#NAME?</v>
      </c>
      <c r="G161" s="55">
        <f t="shared" si="43" ref="G161">ROUND(D161*E161,2)</f>
        <v>0</v>
      </c>
      <c r="H161" s="56"/>
      <c r="I161" s="27"/>
    </row>
    <row r="162" spans="1:9" s="51" customFormat="1" ht="42.75">
      <c r="A162" s="52" t="s">
        <v>413</v>
      </c>
      <c r="B162" s="53" t="s">
        <v>59</v>
      </c>
      <c r="C162" s="54" t="s">
        <v>30</v>
      </c>
      <c r="D162" s="47">
        <v>14</v>
      </c>
      <c r="E162" s="55"/>
      <c r="F162" s="49" t="e" cm="1">
        <f t="array" ca="1" aca="1" ref="F162">numtext(E162)</f>
        <v>#NAME?</v>
      </c>
      <c r="G162" s="55">
        <f t="shared" si="44" ref="G162">ROUND(D162*E162,2)</f>
        <v>0</v>
      </c>
      <c r="H162" s="56"/>
      <c r="I162" s="27"/>
    </row>
    <row r="163" spans="1:9" s="51" customFormat="1" ht="114">
      <c r="A163" s="52" t="s">
        <v>414</v>
      </c>
      <c r="B163" s="53" t="s">
        <v>152</v>
      </c>
      <c r="C163" s="54" t="s">
        <v>30</v>
      </c>
      <c r="D163" s="47">
        <v>10</v>
      </c>
      <c r="E163" s="55"/>
      <c r="F163" s="49" t="e" cm="1">
        <f t="array" ca="1" aca="1" ref="F163">numtext(E163)</f>
        <v>#NAME?</v>
      </c>
      <c r="G163" s="55">
        <f t="shared" si="42"/>
        <v>0</v>
      </c>
      <c r="H163" s="56"/>
      <c r="I163" s="27"/>
    </row>
    <row r="164" spans="1:9" s="51" customFormat="1" ht="85.5">
      <c r="A164" s="52" t="s">
        <v>415</v>
      </c>
      <c r="B164" s="53" t="s">
        <v>153</v>
      </c>
      <c r="C164" s="54" t="s">
        <v>30</v>
      </c>
      <c r="D164" s="47">
        <v>6</v>
      </c>
      <c r="E164" s="55"/>
      <c r="F164" s="49" t="e" cm="1">
        <f t="array" ca="1" aca="1" ref="F164">numtext(E164)</f>
        <v>#NAME?</v>
      </c>
      <c r="G164" s="55">
        <f t="shared" si="42"/>
        <v>0</v>
      </c>
      <c r="H164" s="56"/>
      <c r="I164" s="27"/>
    </row>
    <row r="165" spans="1:9" s="51" customFormat="1" ht="57">
      <c r="A165" s="52" t="s">
        <v>536</v>
      </c>
      <c r="B165" s="53" t="s">
        <v>155</v>
      </c>
      <c r="C165" s="54" t="s">
        <v>30</v>
      </c>
      <c r="D165" s="47">
        <v>6</v>
      </c>
      <c r="E165" s="55"/>
      <c r="F165" s="49" t="e" cm="1">
        <f t="array" ca="1" aca="1" ref="F165">numtext(E165)</f>
        <v>#NAME?</v>
      </c>
      <c r="G165" s="55">
        <f>ROUND(D165*E165,2)</f>
        <v>0</v>
      </c>
      <c r="H165" s="56"/>
      <c r="I165" s="27"/>
    </row>
    <row r="166" spans="1:9" s="51" customFormat="1" ht="57">
      <c r="A166" s="52" t="s">
        <v>537</v>
      </c>
      <c r="B166" s="53" t="s">
        <v>69</v>
      </c>
      <c r="C166" s="54" t="s">
        <v>25</v>
      </c>
      <c r="D166" s="47">
        <v>5</v>
      </c>
      <c r="E166" s="55"/>
      <c r="F166" s="49" t="e" cm="1">
        <f t="array" ca="1" aca="1" ref="F166">numtext(E166)</f>
        <v>#NAME?</v>
      </c>
      <c r="G166" s="55">
        <f t="shared" si="42"/>
        <v>0</v>
      </c>
      <c r="H166" s="56"/>
      <c r="I166" s="27"/>
    </row>
    <row r="167" spans="1:9" s="51" customFormat="1" ht="57">
      <c r="A167" s="52" t="s">
        <v>538</v>
      </c>
      <c r="B167" s="53" t="s">
        <v>154</v>
      </c>
      <c r="C167" s="54" t="s">
        <v>30</v>
      </c>
      <c r="D167" s="47">
        <v>6</v>
      </c>
      <c r="E167" s="55"/>
      <c r="F167" s="49" t="e" cm="1">
        <f t="array" ca="1" aca="1" ref="F167">numtext(E167)</f>
        <v>#NAME?</v>
      </c>
      <c r="G167" s="55">
        <f t="shared" si="42"/>
        <v>0</v>
      </c>
      <c r="H167" s="56"/>
      <c r="I167" s="27"/>
    </row>
    <row r="168" spans="1:9" s="51" customFormat="1" ht="57">
      <c r="A168" s="52" t="s">
        <v>236</v>
      </c>
      <c r="B168" s="53" t="s">
        <v>156</v>
      </c>
      <c r="C168" s="54" t="s">
        <v>30</v>
      </c>
      <c r="D168" s="47">
        <v>6</v>
      </c>
      <c r="E168" s="55"/>
      <c r="F168" s="49" t="e" cm="1">
        <f t="array" ca="1" aca="1" ref="F168">numtext(E168)</f>
        <v>#NAME?</v>
      </c>
      <c r="G168" s="55">
        <f t="shared" si="45" ref="G168">ROUND(D168*E168,2)</f>
        <v>0</v>
      </c>
      <c r="H168" s="56"/>
      <c r="I168" s="27"/>
    </row>
    <row r="169" spans="1:9" s="51" customFormat="1" ht="42.75">
      <c r="A169" s="52" t="s">
        <v>237</v>
      </c>
      <c r="B169" s="53" t="s">
        <v>70</v>
      </c>
      <c r="C169" s="54" t="s">
        <v>30</v>
      </c>
      <c r="D169" s="47">
        <v>4</v>
      </c>
      <c r="E169" s="55"/>
      <c r="F169" s="49" t="e" cm="1">
        <f t="array" ca="1" aca="1" ref="F169">numtext(E169)</f>
        <v>#NAME?</v>
      </c>
      <c r="G169" s="55">
        <f t="shared" si="42"/>
        <v>0</v>
      </c>
      <c r="H169" s="56"/>
      <c r="I169" s="27"/>
    </row>
    <row r="170" spans="1:11" s="51" customFormat="1" ht="57">
      <c r="A170" s="52" t="s">
        <v>238</v>
      </c>
      <c r="B170" s="53" t="s">
        <v>304</v>
      </c>
      <c r="C170" s="54" t="s">
        <v>30</v>
      </c>
      <c r="D170" s="47">
        <v>2</v>
      </c>
      <c r="E170" s="55"/>
      <c r="F170" s="49" t="e" cm="1">
        <f t="array" ca="1" aca="1" ref="F170">numtext(E170)</f>
        <v>#NAME?</v>
      </c>
      <c r="G170" s="55">
        <f t="shared" si="46" ref="G170:G172">ROUND(D170*E170,2)</f>
        <v>0</v>
      </c>
      <c r="H170" s="56"/>
      <c r="I170" s="27"/>
      <c r="J170" s="59"/>
      <c r="K170" s="59"/>
    </row>
    <row r="171" spans="1:11" s="51" customFormat="1" ht="57">
      <c r="A171" s="52" t="s">
        <v>416</v>
      </c>
      <c r="B171" s="53" t="s">
        <v>305</v>
      </c>
      <c r="C171" s="54" t="s">
        <v>30</v>
      </c>
      <c r="D171" s="47">
        <v>2</v>
      </c>
      <c r="E171" s="55"/>
      <c r="F171" s="49" t="e" cm="1">
        <f t="array" ca="1" aca="1" ref="F171">numtext(E171)</f>
        <v>#NAME?</v>
      </c>
      <c r="G171" s="55">
        <f t="shared" si="46"/>
        <v>0</v>
      </c>
      <c r="H171" s="56"/>
      <c r="I171" s="27"/>
      <c r="J171" s="59"/>
      <c r="K171" s="59"/>
    </row>
    <row r="172" spans="1:11" s="51" customFormat="1" ht="57">
      <c r="A172" s="52" t="s">
        <v>239</v>
      </c>
      <c r="B172" s="53" t="s">
        <v>306</v>
      </c>
      <c r="C172" s="54" t="s">
        <v>30</v>
      </c>
      <c r="D172" s="47">
        <v>2</v>
      </c>
      <c r="E172" s="55"/>
      <c r="F172" s="49" t="e" cm="1">
        <f t="array" ca="1" aca="1" ref="F172">numtext(E172)</f>
        <v>#NAME?</v>
      </c>
      <c r="G172" s="55">
        <f t="shared" si="46"/>
        <v>0</v>
      </c>
      <c r="H172" s="56"/>
      <c r="I172" s="27"/>
      <c r="J172" s="59"/>
      <c r="K172" s="59"/>
    </row>
    <row r="173" spans="1:9" s="51" customFormat="1" ht="42.75">
      <c r="A173" s="52" t="s">
        <v>240</v>
      </c>
      <c r="B173" s="53" t="s">
        <v>71</v>
      </c>
      <c r="C173" s="54" t="s">
        <v>30</v>
      </c>
      <c r="D173" s="47">
        <v>2</v>
      </c>
      <c r="E173" s="55"/>
      <c r="F173" s="49" t="e" cm="1">
        <f t="array" ca="1" aca="1" ref="F173">numtext(E173)</f>
        <v>#NAME?</v>
      </c>
      <c r="G173" s="55">
        <f t="shared" si="47" ref="G173">ROUND(D173*E173,2)</f>
        <v>0</v>
      </c>
      <c r="H173" s="56"/>
      <c r="I173" s="27"/>
    </row>
    <row r="174" spans="1:9" s="51" customFormat="1" ht="42.75">
      <c r="A174" s="52" t="s">
        <v>417</v>
      </c>
      <c r="B174" s="53" t="s">
        <v>157</v>
      </c>
      <c r="C174" s="54" t="s">
        <v>30</v>
      </c>
      <c r="D174" s="47">
        <v>14</v>
      </c>
      <c r="E174" s="55"/>
      <c r="F174" s="49" t="e" cm="1">
        <f t="array" ca="1" aca="1" ref="F174">numtext(E174)</f>
        <v>#NAME?</v>
      </c>
      <c r="G174" s="55">
        <f t="shared" si="42"/>
        <v>0</v>
      </c>
      <c r="H174" s="56"/>
      <c r="I174" s="27"/>
    </row>
    <row r="175" spans="1:9" s="51" customFormat="1" ht="57">
      <c r="A175" s="52" t="s">
        <v>418</v>
      </c>
      <c r="B175" s="53" t="s">
        <v>159</v>
      </c>
      <c r="C175" s="54" t="s">
        <v>30</v>
      </c>
      <c r="D175" s="47">
        <v>14</v>
      </c>
      <c r="E175" s="55"/>
      <c r="F175" s="49" t="e" cm="1">
        <f t="array" ca="1" aca="1" ref="F175">numtext(E175)</f>
        <v>#NAME?</v>
      </c>
      <c r="G175" s="55">
        <f>ROUND(D175*E175,2)</f>
        <v>0</v>
      </c>
      <c r="H175" s="56"/>
      <c r="I175" s="27"/>
    </row>
    <row r="176" spans="1:9" s="51" customFormat="1" ht="42.75">
      <c r="A176" s="52" t="s">
        <v>539</v>
      </c>
      <c r="B176" s="53" t="s">
        <v>158</v>
      </c>
      <c r="C176" s="54" t="s">
        <v>32</v>
      </c>
      <c r="D176" s="47">
        <v>6</v>
      </c>
      <c r="E176" s="55"/>
      <c r="F176" s="49" t="e" cm="1">
        <f t="array" ca="1" aca="1" ref="F176">numtext(E176)</f>
        <v>#NAME?</v>
      </c>
      <c r="G176" s="55">
        <f t="shared" si="42"/>
        <v>0</v>
      </c>
      <c r="H176" s="56"/>
      <c r="I176" s="27"/>
    </row>
    <row r="177" spans="1:9" s="51" customFormat="1" ht="57">
      <c r="A177" s="52" t="s">
        <v>419</v>
      </c>
      <c r="B177" s="53" t="s">
        <v>57</v>
      </c>
      <c r="C177" s="54" t="s">
        <v>30</v>
      </c>
      <c r="D177" s="47">
        <v>14</v>
      </c>
      <c r="E177" s="55"/>
      <c r="F177" s="49" t="e" cm="1">
        <f t="array" ca="1" aca="1" ref="F177">numtext(E177)</f>
        <v>#NAME?</v>
      </c>
      <c r="G177" s="55">
        <f t="shared" si="42"/>
        <v>0</v>
      </c>
      <c r="H177" s="56"/>
      <c r="I177" s="27"/>
    </row>
    <row r="178" spans="1:9" s="51" customFormat="1" ht="57">
      <c r="A178" s="52" t="s">
        <v>311</v>
      </c>
      <c r="B178" s="53" t="s">
        <v>160</v>
      </c>
      <c r="C178" s="54" t="s">
        <v>30</v>
      </c>
      <c r="D178" s="47">
        <v>6</v>
      </c>
      <c r="E178" s="55"/>
      <c r="F178" s="49" t="e" cm="1">
        <f t="array" ca="1" aca="1" ref="F178">numtext(E178)</f>
        <v>#NAME?</v>
      </c>
      <c r="G178" s="55">
        <f t="shared" si="42"/>
        <v>0</v>
      </c>
      <c r="H178" s="56"/>
      <c r="I178" s="27"/>
    </row>
    <row r="179" spans="1:9" s="51" customFormat="1" ht="71.25">
      <c r="A179" s="52" t="s">
        <v>540</v>
      </c>
      <c r="B179" s="53" t="s">
        <v>307</v>
      </c>
      <c r="C179" s="54" t="s">
        <v>25</v>
      </c>
      <c r="D179" s="47">
        <v>30</v>
      </c>
      <c r="E179" s="55"/>
      <c r="F179" s="49" t="e" cm="1">
        <f t="array" ca="1" aca="1" ref="F179">numtext(E179)</f>
        <v>#NAME?</v>
      </c>
      <c r="G179" s="55">
        <f t="shared" si="42"/>
        <v>0</v>
      </c>
      <c r="H179" s="56"/>
      <c r="I179" s="27"/>
    </row>
    <row r="180" spans="1:10" s="51" customFormat="1" ht="114">
      <c r="A180" s="52" t="s">
        <v>420</v>
      </c>
      <c r="B180" s="53" t="s">
        <v>495</v>
      </c>
      <c r="C180" s="54" t="s">
        <v>30</v>
      </c>
      <c r="D180" s="47">
        <v>12</v>
      </c>
      <c r="E180" s="55"/>
      <c r="F180" s="49" t="e" cm="1">
        <f t="array" ca="1" aca="1" ref="F180">numtext(E180)</f>
        <v>#NAME?</v>
      </c>
      <c r="G180" s="55">
        <f t="shared" si="42"/>
        <v>0</v>
      </c>
      <c r="H180" s="56"/>
      <c r="I180" s="27"/>
      <c r="J180" s="59"/>
    </row>
    <row r="181" spans="1:9" s="51" customFormat="1" ht="114">
      <c r="A181" s="52" t="s">
        <v>541</v>
      </c>
      <c r="B181" s="53" t="s">
        <v>484</v>
      </c>
      <c r="C181" s="54" t="s">
        <v>30</v>
      </c>
      <c r="D181" s="47">
        <v>2</v>
      </c>
      <c r="E181" s="55"/>
      <c r="F181" s="49" t="e" cm="1">
        <f t="array" ca="1" aca="1" ref="F181">numtext(E181)</f>
        <v>#NAME?</v>
      </c>
      <c r="G181" s="55">
        <f t="shared" si="48" ref="G181">ROUND(D181*E181,2)</f>
        <v>0</v>
      </c>
      <c r="H181" s="56"/>
      <c r="I181" s="27"/>
    </row>
    <row r="182" spans="1:9" s="51" customFormat="1" ht="15">
      <c r="A182" s="45" t="s">
        <v>44</v>
      </c>
      <c r="B182" s="46" t="s">
        <v>162</v>
      </c>
      <c r="C182" s="54"/>
      <c r="D182" s="47"/>
      <c r="E182" s="55"/>
      <c r="F182" s="49"/>
      <c r="G182" s="50">
        <f>SUM(G183:G190)</f>
        <v>0</v>
      </c>
      <c r="H182" s="56"/>
      <c r="I182" s="27"/>
    </row>
    <row r="183" spans="1:9" s="51" customFormat="1" ht="114">
      <c r="A183" s="52" t="s">
        <v>542</v>
      </c>
      <c r="B183" s="53" t="s">
        <v>308</v>
      </c>
      <c r="C183" s="54" t="s">
        <v>30</v>
      </c>
      <c r="D183" s="47">
        <v>18</v>
      </c>
      <c r="E183" s="55"/>
      <c r="F183" s="49" t="e" cm="1">
        <f t="array" ca="1" aca="1" ref="F183">numtext(E183)</f>
        <v>#NAME?</v>
      </c>
      <c r="G183" s="55">
        <f t="shared" si="49" ref="G183">ROUND(D183*E183,2)</f>
        <v>0</v>
      </c>
      <c r="H183" s="56"/>
      <c r="I183" s="27"/>
    </row>
    <row r="184" spans="1:9" s="51" customFormat="1" ht="114">
      <c r="A184" s="52" t="s">
        <v>543</v>
      </c>
      <c r="B184" s="53" t="s">
        <v>483</v>
      </c>
      <c r="C184" s="54" t="s">
        <v>30</v>
      </c>
      <c r="D184" s="47">
        <v>2</v>
      </c>
      <c r="E184" s="55"/>
      <c r="F184" s="49" t="e" cm="1">
        <f t="array" ca="1" aca="1" ref="F184">numtext(E184)</f>
        <v>#NAME?</v>
      </c>
      <c r="G184" s="55">
        <f t="shared" si="50" ref="G184">ROUND(D184*E184,2)</f>
        <v>0</v>
      </c>
      <c r="H184" s="56"/>
      <c r="I184" s="27"/>
    </row>
    <row r="185" spans="1:10" s="51" customFormat="1" ht="142.5">
      <c r="A185" s="52" t="s">
        <v>471</v>
      </c>
      <c r="B185" s="53" t="s">
        <v>482</v>
      </c>
      <c r="C185" s="54" t="s">
        <v>30</v>
      </c>
      <c r="D185" s="47">
        <v>1</v>
      </c>
      <c r="E185" s="55"/>
      <c r="F185" s="49" t="e" cm="1">
        <f t="array" ca="1" aca="1" ref="F185">numtext(E185)</f>
        <v>#NAME?</v>
      </c>
      <c r="G185" s="55">
        <f t="shared" si="51" ref="G185">ROUND(D185*E185,2)</f>
        <v>0</v>
      </c>
      <c r="H185" s="56"/>
      <c r="I185" s="27"/>
      <c r="J185" s="59"/>
    </row>
    <row r="186" spans="1:10" s="51" customFormat="1" ht="42.75">
      <c r="A186" s="52" t="s">
        <v>544</v>
      </c>
      <c r="B186" s="53" t="s">
        <v>310</v>
      </c>
      <c r="C186" s="54" t="s">
        <v>30</v>
      </c>
      <c r="D186" s="47">
        <v>19</v>
      </c>
      <c r="E186" s="55"/>
      <c r="F186" s="49" t="e" cm="1">
        <f t="array" ca="1" aca="1" ref="F186">numtext(E186)</f>
        <v>#NAME?</v>
      </c>
      <c r="G186" s="55">
        <f t="shared" si="52" ref="G186">ROUND(D186*E186,2)</f>
        <v>0</v>
      </c>
      <c r="H186" s="56"/>
      <c r="I186" s="27"/>
      <c r="J186" s="59"/>
    </row>
    <row r="187" spans="1:10" s="51" customFormat="1" ht="42.75">
      <c r="A187" s="52" t="s">
        <v>545</v>
      </c>
      <c r="B187" s="53" t="s">
        <v>309</v>
      </c>
      <c r="C187" s="54" t="s">
        <v>30</v>
      </c>
      <c r="D187" s="47">
        <v>2</v>
      </c>
      <c r="E187" s="55"/>
      <c r="F187" s="49" t="e" cm="1">
        <f t="array" ca="1" aca="1" ref="F187">numtext(E187)</f>
        <v>#NAME?</v>
      </c>
      <c r="G187" s="55">
        <f t="shared" si="53" ref="G187">ROUND(D187*E187,2)</f>
        <v>0</v>
      </c>
      <c r="H187" s="56"/>
      <c r="I187" s="27"/>
      <c r="J187" s="59"/>
    </row>
    <row r="188" spans="1:9" s="51" customFormat="1" ht="71.25">
      <c r="A188" s="52" t="s">
        <v>546</v>
      </c>
      <c r="B188" s="53" t="s">
        <v>163</v>
      </c>
      <c r="C188" s="54" t="s">
        <v>30</v>
      </c>
      <c r="D188" s="47">
        <v>21</v>
      </c>
      <c r="E188" s="55"/>
      <c r="F188" s="49" t="e" cm="1">
        <f t="array" ca="1" aca="1" ref="F188">numtext(E188)</f>
        <v>#NAME?</v>
      </c>
      <c r="G188" s="55">
        <f>ROUND(D188*E188,2)</f>
        <v>0</v>
      </c>
      <c r="H188" s="56"/>
      <c r="I188" s="27"/>
    </row>
    <row r="189" spans="1:9" s="51" customFormat="1" ht="142.5">
      <c r="A189" s="52" t="s">
        <v>547</v>
      </c>
      <c r="B189" s="53" t="s">
        <v>486</v>
      </c>
      <c r="C189" s="54" t="s">
        <v>30</v>
      </c>
      <c r="D189" s="47">
        <v>1</v>
      </c>
      <c r="E189" s="55"/>
      <c r="F189" s="49" t="e" cm="1">
        <f t="array" ca="1" aca="1" ref="F189">numtext(E189)</f>
        <v>#NAME?</v>
      </c>
      <c r="G189" s="55">
        <f t="shared" si="54" ref="G189">ROUND(D189*E189,2)</f>
        <v>0</v>
      </c>
      <c r="H189" s="56"/>
      <c r="I189" s="27"/>
    </row>
    <row r="190" spans="1:9" s="51" customFormat="1" ht="171">
      <c r="A190" s="52" t="s">
        <v>548</v>
      </c>
      <c r="B190" s="53" t="s">
        <v>485</v>
      </c>
      <c r="C190" s="54" t="s">
        <v>30</v>
      </c>
      <c r="D190" s="47">
        <v>1</v>
      </c>
      <c r="E190" s="55"/>
      <c r="F190" s="49" t="e" cm="1">
        <f t="array" ca="1" aca="1" ref="F190">numtext(E190)</f>
        <v>#NAME?</v>
      </c>
      <c r="G190" s="55">
        <f t="shared" si="55" ref="G190">ROUND(D190*E190,2)</f>
        <v>0</v>
      </c>
      <c r="H190" s="56"/>
      <c r="I190" s="27"/>
    </row>
    <row r="191" spans="1:9" s="51" customFormat="1" ht="15">
      <c r="A191" s="45" t="s">
        <v>45</v>
      </c>
      <c r="B191" s="46" t="s">
        <v>164</v>
      </c>
      <c r="C191" s="54"/>
      <c r="D191" s="47"/>
      <c r="E191" s="55"/>
      <c r="F191" s="49"/>
      <c r="G191" s="50">
        <f>SUM(G192:G196)</f>
        <v>0</v>
      </c>
      <c r="H191" s="56"/>
      <c r="I191" s="27"/>
    </row>
    <row r="192" spans="1:9" s="51" customFormat="1" ht="142.5">
      <c r="A192" s="52" t="s">
        <v>549</v>
      </c>
      <c r="B192" s="53" t="s">
        <v>165</v>
      </c>
      <c r="C192" s="54" t="s">
        <v>25</v>
      </c>
      <c r="D192" s="47">
        <v>49</v>
      </c>
      <c r="E192" s="55"/>
      <c r="F192" s="49" t="e" cm="1">
        <f t="array" ca="1" aca="1" ref="F192">numtext(E192)</f>
        <v>#NAME?</v>
      </c>
      <c r="G192" s="55">
        <f t="shared" si="56" ref="G192">ROUND(D192*E192,2)</f>
        <v>0</v>
      </c>
      <c r="H192" s="56"/>
      <c r="I192" s="27"/>
    </row>
    <row r="193" spans="1:9" s="51" customFormat="1" ht="85.5">
      <c r="A193" s="52" t="s">
        <v>550</v>
      </c>
      <c r="B193" s="53" t="s">
        <v>487</v>
      </c>
      <c r="C193" s="54" t="s">
        <v>25</v>
      </c>
      <c r="D193" s="47">
        <v>49</v>
      </c>
      <c r="E193" s="55"/>
      <c r="F193" s="49" t="e" cm="1">
        <f t="array" ca="1" aca="1" ref="F193">numtext(E193)</f>
        <v>#NAME?</v>
      </c>
      <c r="G193" s="55">
        <f>ROUND(D193*E193,2)</f>
        <v>0</v>
      </c>
      <c r="H193" s="56"/>
      <c r="I193" s="27"/>
    </row>
    <row r="194" spans="1:9" s="51" customFormat="1" ht="85.5">
      <c r="A194" s="52" t="s">
        <v>551</v>
      </c>
      <c r="B194" s="53" t="s">
        <v>166</v>
      </c>
      <c r="C194" s="54" t="s">
        <v>25</v>
      </c>
      <c r="D194" s="47">
        <v>49</v>
      </c>
      <c r="E194" s="55"/>
      <c r="F194" s="49" t="e" cm="1">
        <f t="array" ca="1" aca="1" ref="F194">numtext(E194)</f>
        <v>#NAME?</v>
      </c>
      <c r="G194" s="55">
        <f>ROUND(D194*E194,2)</f>
        <v>0</v>
      </c>
      <c r="H194" s="56"/>
      <c r="I194" s="27"/>
    </row>
    <row r="195" spans="1:9" s="51" customFormat="1" ht="57">
      <c r="A195" s="52" t="s">
        <v>552</v>
      </c>
      <c r="B195" s="53" t="s">
        <v>167</v>
      </c>
      <c r="C195" s="54" t="s">
        <v>30</v>
      </c>
      <c r="D195" s="47">
        <v>2</v>
      </c>
      <c r="E195" s="55"/>
      <c r="F195" s="49" t="e" cm="1">
        <f t="array" ca="1" aca="1" ref="F195">numtext(E195)</f>
        <v>#NAME?</v>
      </c>
      <c r="G195" s="55">
        <f t="shared" si="57" ref="G195">ROUND(D195*E195,2)</f>
        <v>0</v>
      </c>
      <c r="H195" s="56"/>
      <c r="I195" s="27"/>
    </row>
    <row r="196" spans="1:9" s="51" customFormat="1" ht="128.25">
      <c r="A196" s="52" t="s">
        <v>553</v>
      </c>
      <c r="B196" s="53" t="s">
        <v>488</v>
      </c>
      <c r="C196" s="54" t="s">
        <v>30</v>
      </c>
      <c r="D196" s="47">
        <v>1</v>
      </c>
      <c r="E196" s="59"/>
      <c r="F196" s="49" t="e" cm="1">
        <f t="array" ca="1" aca="1" ref="F196">numtext(E196)</f>
        <v>#NAME?</v>
      </c>
      <c r="G196" s="55">
        <f t="shared" si="58" ref="G196">ROUND(D196*E196,2)</f>
        <v>0</v>
      </c>
      <c r="H196" s="56"/>
      <c r="I196" s="27"/>
    </row>
    <row r="197" spans="1:9" s="51" customFormat="1" ht="15">
      <c r="A197" s="45" t="s">
        <v>46</v>
      </c>
      <c r="B197" s="46" t="s">
        <v>168</v>
      </c>
      <c r="C197" s="54"/>
      <c r="D197" s="47"/>
      <c r="E197" s="55"/>
      <c r="F197" s="49"/>
      <c r="G197" s="50">
        <f>SUM(G198:G199)</f>
        <v>0</v>
      </c>
      <c r="H197" s="56"/>
      <c r="I197" s="27"/>
    </row>
    <row r="198" spans="1:9" s="51" customFormat="1" ht="128.25">
      <c r="A198" s="52" t="s">
        <v>554</v>
      </c>
      <c r="B198" s="53" t="s">
        <v>489</v>
      </c>
      <c r="C198" s="54" t="s">
        <v>30</v>
      </c>
      <c r="D198" s="47">
        <v>1</v>
      </c>
      <c r="E198" s="55"/>
      <c r="F198" s="49" t="e" cm="1">
        <f t="array" ca="1" aca="1" ref="F198">numtext(E198)</f>
        <v>#NAME?</v>
      </c>
      <c r="G198" s="55">
        <f t="shared" si="59" ref="G198">ROUND(D198*E198,2)</f>
        <v>0</v>
      </c>
      <c r="H198" s="56"/>
      <c r="I198" s="27"/>
    </row>
    <row r="199" spans="1:9" s="51" customFormat="1" ht="128.25">
      <c r="A199" s="52" t="s">
        <v>555</v>
      </c>
      <c r="B199" s="53" t="s">
        <v>490</v>
      </c>
      <c r="C199" s="54" t="s">
        <v>30</v>
      </c>
      <c r="D199" s="47">
        <v>1</v>
      </c>
      <c r="E199" s="55"/>
      <c r="F199" s="49" t="e" cm="1">
        <f t="array" ca="1" aca="1" ref="F199">numtext(E199)</f>
        <v>#NAME?</v>
      </c>
      <c r="G199" s="55">
        <f t="shared" si="60" ref="G199">ROUND(D199*E199,2)</f>
        <v>0</v>
      </c>
      <c r="H199" s="56"/>
      <c r="I199" s="27"/>
    </row>
    <row r="200" spans="1:9" s="51" customFormat="1" ht="15">
      <c r="A200" s="45" t="s">
        <v>47</v>
      </c>
      <c r="B200" s="46" t="s">
        <v>169</v>
      </c>
      <c r="C200" s="54"/>
      <c r="D200" s="47"/>
      <c r="E200" s="55"/>
      <c r="F200" s="49"/>
      <c r="G200" s="50">
        <f>SUM(G201:G230)</f>
        <v>0</v>
      </c>
      <c r="H200" s="56"/>
      <c r="I200" s="27"/>
    </row>
    <row r="201" spans="1:9" s="51" customFormat="1" ht="128.25">
      <c r="A201" s="52" t="s">
        <v>556</v>
      </c>
      <c r="B201" s="53" t="s">
        <v>312</v>
      </c>
      <c r="C201" s="54" t="s">
        <v>34</v>
      </c>
      <c r="D201" s="47">
        <v>4</v>
      </c>
      <c r="E201" s="55"/>
      <c r="F201" s="49" t="e" cm="1">
        <f t="array" ca="1" aca="1" ref="F201">numtext(E201)</f>
        <v>#NAME?</v>
      </c>
      <c r="G201" s="55">
        <f t="shared" si="61" ref="G201:G202">ROUND(D201*E201,2)</f>
        <v>0</v>
      </c>
      <c r="H201" s="56"/>
      <c r="I201" s="27"/>
    </row>
    <row r="202" spans="1:9" s="51" customFormat="1" ht="128.25">
      <c r="A202" s="52" t="s">
        <v>557</v>
      </c>
      <c r="B202" s="53" t="s">
        <v>313</v>
      </c>
      <c r="C202" s="54" t="s">
        <v>34</v>
      </c>
      <c r="D202" s="47">
        <v>4</v>
      </c>
      <c r="E202" s="55"/>
      <c r="F202" s="49" t="e" cm="1">
        <f t="array" ca="1" aca="1" ref="F202">numtext(E202)</f>
        <v>#NAME?</v>
      </c>
      <c r="G202" s="55">
        <f t="shared" si="61"/>
        <v>0</v>
      </c>
      <c r="H202" s="56"/>
      <c r="I202" s="27"/>
    </row>
    <row r="203" spans="1:9" s="51" customFormat="1" ht="57">
      <c r="A203" s="52" t="s">
        <v>558</v>
      </c>
      <c r="B203" s="53" t="s">
        <v>65</v>
      </c>
      <c r="C203" s="54" t="s">
        <v>30</v>
      </c>
      <c r="D203" s="47">
        <v>4</v>
      </c>
      <c r="E203" s="55"/>
      <c r="F203" s="49" t="e" cm="1">
        <f t="array" ca="1" aca="1" ref="F203">numtext(E203)</f>
        <v>#NAME?</v>
      </c>
      <c r="G203" s="55">
        <f>ROUND(D203*E203,2)</f>
        <v>0</v>
      </c>
      <c r="H203" s="56"/>
      <c r="I203" s="27"/>
    </row>
    <row r="204" spans="1:9" s="51" customFormat="1" ht="85.5">
      <c r="A204" s="52" t="s">
        <v>559</v>
      </c>
      <c r="B204" s="53" t="s">
        <v>66</v>
      </c>
      <c r="C204" s="54" t="s">
        <v>30</v>
      </c>
      <c r="D204" s="47">
        <v>4</v>
      </c>
      <c r="E204" s="55"/>
      <c r="F204" s="49" t="e" cm="1">
        <f t="array" ca="1" aca="1" ref="F204">numtext(E204)</f>
        <v>#NAME?</v>
      </c>
      <c r="G204" s="55">
        <f>ROUND(D204*E204,2)</f>
        <v>0</v>
      </c>
      <c r="H204" s="56"/>
      <c r="I204" s="27"/>
    </row>
    <row r="205" spans="1:9" s="51" customFormat="1" ht="142.5">
      <c r="A205" s="52" t="s">
        <v>560</v>
      </c>
      <c r="B205" s="53" t="s">
        <v>98</v>
      </c>
      <c r="C205" s="54" t="s">
        <v>30</v>
      </c>
      <c r="D205" s="47">
        <v>1</v>
      </c>
      <c r="E205" s="55"/>
      <c r="F205" s="49" t="e" cm="1">
        <f t="array" ca="1" aca="1" ref="F205">numtext(E205)</f>
        <v>#NAME?</v>
      </c>
      <c r="G205" s="55">
        <f t="shared" si="62" ref="G205:G209">ROUND(D205*E205,2)</f>
        <v>0</v>
      </c>
      <c r="H205" s="56"/>
      <c r="I205" s="27"/>
    </row>
    <row r="206" spans="1:9" s="51" customFormat="1" ht="71.25">
      <c r="A206" s="52" t="s">
        <v>561</v>
      </c>
      <c r="B206" s="53" t="s">
        <v>84</v>
      </c>
      <c r="C206" s="54" t="s">
        <v>28</v>
      </c>
      <c r="D206" s="47">
        <v>19.08440347499128</v>
      </c>
      <c r="E206" s="55"/>
      <c r="F206" s="49" t="e" cm="1">
        <f t="array" ca="1" aca="1" ref="F206">numtext(E206)</f>
        <v>#NAME?</v>
      </c>
      <c r="G206" s="55">
        <f t="shared" si="62"/>
        <v>0</v>
      </c>
      <c r="H206" s="56"/>
      <c r="I206" s="27"/>
    </row>
    <row r="207" spans="1:9" s="51" customFormat="1" ht="71.25">
      <c r="A207" s="52" t="s">
        <v>562</v>
      </c>
      <c r="B207" s="53" t="s">
        <v>314</v>
      </c>
      <c r="C207" s="54" t="s">
        <v>28</v>
      </c>
      <c r="D207" s="47">
        <v>26.71816486498779</v>
      </c>
      <c r="E207" s="55"/>
      <c r="F207" s="49" t="e" cm="1">
        <f t="array" ca="1" aca="1" ref="F207">numtext(E207)</f>
        <v>#NAME?</v>
      </c>
      <c r="G207" s="55">
        <f t="shared" si="62"/>
        <v>0</v>
      </c>
      <c r="H207" s="56"/>
      <c r="I207" s="27"/>
    </row>
    <row r="208" spans="1:9" s="51" customFormat="1" ht="42.75">
      <c r="A208" s="52" t="s">
        <v>563</v>
      </c>
      <c r="B208" s="53" t="s">
        <v>465</v>
      </c>
      <c r="C208" s="54" t="s">
        <v>28</v>
      </c>
      <c r="D208" s="47">
        <v>45.802568339979075</v>
      </c>
      <c r="E208" s="55"/>
      <c r="F208" s="49" t="e" cm="1">
        <f t="array" ca="1" aca="1" ref="F208">numtext(E208)</f>
        <v>#NAME?</v>
      </c>
      <c r="G208" s="55">
        <f t="shared" si="63" ref="G208">ROUND(D208*E208,2)</f>
        <v>0</v>
      </c>
      <c r="H208" s="56"/>
      <c r="I208" s="27"/>
    </row>
    <row r="209" spans="1:9" s="51" customFormat="1" ht="57">
      <c r="A209" s="52" t="s">
        <v>564</v>
      </c>
      <c r="B209" s="53" t="s">
        <v>315</v>
      </c>
      <c r="C209" s="54" t="s">
        <v>30</v>
      </c>
      <c r="D209" s="47">
        <v>4</v>
      </c>
      <c r="E209" s="55"/>
      <c r="F209" s="49" t="e" cm="1">
        <f t="array" ca="1" aca="1" ref="F209">numtext(E209)</f>
        <v>#NAME?</v>
      </c>
      <c r="G209" s="55">
        <f t="shared" si="62"/>
        <v>0</v>
      </c>
      <c r="H209" s="56"/>
      <c r="I209" s="27"/>
    </row>
    <row r="210" spans="1:10" s="51" customFormat="1" ht="57">
      <c r="A210" s="52" t="s">
        <v>241</v>
      </c>
      <c r="B210" s="53" t="s">
        <v>99</v>
      </c>
      <c r="C210" s="54" t="s">
        <v>30</v>
      </c>
      <c r="D210" s="47">
        <v>1</v>
      </c>
      <c r="E210" s="55"/>
      <c r="F210" s="49" t="e" cm="1">
        <f t="array" ca="1" aca="1" ref="F210">numtext(E210)</f>
        <v>#NAME?</v>
      </c>
      <c r="G210" s="55">
        <f t="shared" si="64" ref="G210">ROUND(D210*E210,2)</f>
        <v>0</v>
      </c>
      <c r="H210" s="56"/>
      <c r="I210" s="27"/>
      <c r="J210" s="59"/>
    </row>
    <row r="211" spans="1:10" s="51" customFormat="1" ht="57">
      <c r="A211" s="52" t="s">
        <v>565</v>
      </c>
      <c r="B211" s="53" t="s">
        <v>100</v>
      </c>
      <c r="C211" s="54" t="s">
        <v>30</v>
      </c>
      <c r="D211" s="47">
        <v>1</v>
      </c>
      <c r="E211" s="55"/>
      <c r="F211" s="49" t="e" cm="1">
        <f t="array" ca="1" aca="1" ref="F211">numtext(E211)</f>
        <v>#NAME?</v>
      </c>
      <c r="G211" s="55">
        <f t="shared" si="65" ref="G211:G212">ROUND(D211*E211,2)</f>
        <v>0</v>
      </c>
      <c r="H211" s="56"/>
      <c r="I211" s="27"/>
      <c r="J211" s="59"/>
    </row>
    <row r="212" spans="1:10" s="51" customFormat="1" ht="71.25">
      <c r="A212" s="52" t="s">
        <v>566</v>
      </c>
      <c r="B212" s="53" t="s">
        <v>316</v>
      </c>
      <c r="C212" s="54" t="s">
        <v>30</v>
      </c>
      <c r="D212" s="47">
        <v>3</v>
      </c>
      <c r="E212" s="55"/>
      <c r="F212" s="49" t="e" cm="1">
        <f t="array" ca="1" aca="1" ref="F212">numtext(E212)</f>
        <v>#NAME?</v>
      </c>
      <c r="G212" s="55">
        <f t="shared" si="65"/>
        <v>0</v>
      </c>
      <c r="H212" s="56"/>
      <c r="I212" s="27"/>
      <c r="J212" s="59"/>
    </row>
    <row r="213" spans="1:10" s="51" customFormat="1" ht="71.25">
      <c r="A213" s="52" t="s">
        <v>567</v>
      </c>
      <c r="B213" s="53" t="s">
        <v>102</v>
      </c>
      <c r="C213" s="54" t="s">
        <v>30</v>
      </c>
      <c r="D213" s="47">
        <v>1</v>
      </c>
      <c r="E213" s="55"/>
      <c r="F213" s="49" t="e" cm="1">
        <f t="array" ca="1" aca="1" ref="F213">numtext(E213)</f>
        <v>#NAME?</v>
      </c>
      <c r="G213" s="55">
        <f t="shared" si="66" ref="G213:G223">ROUND(D213*E213,2)</f>
        <v>0</v>
      </c>
      <c r="H213" s="56"/>
      <c r="I213" s="27"/>
      <c r="J213" s="59"/>
    </row>
    <row r="214" spans="1:10" s="51" customFormat="1" ht="71.25">
      <c r="A214" s="52" t="s">
        <v>242</v>
      </c>
      <c r="B214" s="53" t="s">
        <v>101</v>
      </c>
      <c r="C214" s="54" t="s">
        <v>30</v>
      </c>
      <c r="D214" s="47">
        <v>4</v>
      </c>
      <c r="E214" s="55"/>
      <c r="F214" s="49" t="e" cm="1">
        <f t="array" ca="1" aca="1" ref="F214">numtext(E214)</f>
        <v>#NAME?</v>
      </c>
      <c r="G214" s="55">
        <f t="shared" si="66"/>
        <v>0</v>
      </c>
      <c r="H214" s="56"/>
      <c r="I214" s="27"/>
      <c r="J214" s="59"/>
    </row>
    <row r="215" spans="1:10" s="51" customFormat="1" ht="57">
      <c r="A215" s="52" t="s">
        <v>472</v>
      </c>
      <c r="B215" s="53" t="s">
        <v>103</v>
      </c>
      <c r="C215" s="54" t="s">
        <v>30</v>
      </c>
      <c r="D215" s="47">
        <v>1</v>
      </c>
      <c r="E215" s="55"/>
      <c r="F215" s="49" t="e" cm="1">
        <f t="array" ca="1" aca="1" ref="F215">numtext(E215)</f>
        <v>#NAME?</v>
      </c>
      <c r="G215" s="55">
        <f t="shared" si="66"/>
        <v>0</v>
      </c>
      <c r="H215" s="56"/>
      <c r="I215" s="27"/>
      <c r="J215" s="59"/>
    </row>
    <row r="216" spans="1:10" s="51" customFormat="1" ht="71.25">
      <c r="A216" s="52" t="s">
        <v>243</v>
      </c>
      <c r="B216" s="53" t="s">
        <v>317</v>
      </c>
      <c r="C216" s="54" t="s">
        <v>30</v>
      </c>
      <c r="D216" s="47">
        <v>1</v>
      </c>
      <c r="E216" s="55"/>
      <c r="F216" s="49" t="e" cm="1">
        <f t="array" ca="1" aca="1" ref="F216">numtext(E216)</f>
        <v>#NAME?</v>
      </c>
      <c r="G216" s="55">
        <f t="shared" si="66"/>
        <v>0</v>
      </c>
      <c r="H216" s="56"/>
      <c r="I216" s="27"/>
      <c r="J216" s="59"/>
    </row>
    <row r="217" spans="1:10" s="51" customFormat="1" ht="71.25">
      <c r="A217" s="52" t="s">
        <v>244</v>
      </c>
      <c r="B217" s="53" t="s">
        <v>104</v>
      </c>
      <c r="C217" s="54" t="s">
        <v>30</v>
      </c>
      <c r="D217" s="47">
        <v>1</v>
      </c>
      <c r="E217" s="55"/>
      <c r="F217" s="49" t="e" cm="1">
        <f t="array" ca="1" aca="1" ref="F217">numtext(E217)</f>
        <v>#NAME?</v>
      </c>
      <c r="G217" s="55">
        <f t="shared" si="66"/>
        <v>0</v>
      </c>
      <c r="H217" s="56"/>
      <c r="I217" s="27"/>
      <c r="J217" s="59"/>
    </row>
    <row r="218" spans="1:10" s="51" customFormat="1" ht="57">
      <c r="A218" s="52" t="s">
        <v>245</v>
      </c>
      <c r="B218" s="53" t="s">
        <v>105</v>
      </c>
      <c r="C218" s="54" t="s">
        <v>30</v>
      </c>
      <c r="D218" s="47">
        <v>1</v>
      </c>
      <c r="E218" s="55"/>
      <c r="F218" s="49" t="e" cm="1">
        <f t="array" ca="1" aca="1" ref="F218">numtext(E218)</f>
        <v>#NAME?</v>
      </c>
      <c r="G218" s="55">
        <f t="shared" si="66"/>
        <v>0</v>
      </c>
      <c r="H218" s="56"/>
      <c r="I218" s="27"/>
      <c r="J218" s="59"/>
    </row>
    <row r="219" spans="1:10" s="51" customFormat="1" ht="71.25">
      <c r="A219" s="52" t="s">
        <v>421</v>
      </c>
      <c r="B219" s="53" t="s">
        <v>106</v>
      </c>
      <c r="C219" s="54" t="s">
        <v>30</v>
      </c>
      <c r="D219" s="47">
        <v>1</v>
      </c>
      <c r="E219" s="55"/>
      <c r="F219" s="49" t="e" cm="1">
        <f t="array" ca="1" aca="1" ref="F219">numtext(E219)</f>
        <v>#NAME?</v>
      </c>
      <c r="G219" s="55">
        <f t="shared" si="66"/>
        <v>0</v>
      </c>
      <c r="H219" s="56"/>
      <c r="I219" s="27"/>
      <c r="J219" s="59"/>
    </row>
    <row r="220" spans="1:10" s="51" customFormat="1" ht="57">
      <c r="A220" s="52" t="s">
        <v>422</v>
      </c>
      <c r="B220" s="53" t="s">
        <v>289</v>
      </c>
      <c r="C220" s="54" t="s">
        <v>28</v>
      </c>
      <c r="D220" s="47">
        <v>106.87265945995117</v>
      </c>
      <c r="E220" s="55"/>
      <c r="F220" s="49" t="e" cm="1">
        <f t="array" ca="1" aca="1" ref="F220">numtext(E220)</f>
        <v>#NAME?</v>
      </c>
      <c r="G220" s="55">
        <f t="shared" si="66"/>
        <v>0</v>
      </c>
      <c r="H220" s="56"/>
      <c r="I220" s="27"/>
      <c r="J220" s="59"/>
    </row>
    <row r="221" spans="1:10" s="51" customFormat="1" ht="71.25">
      <c r="A221" s="52" t="s">
        <v>423</v>
      </c>
      <c r="B221" s="53" t="s">
        <v>80</v>
      </c>
      <c r="C221" s="54" t="s">
        <v>33</v>
      </c>
      <c r="D221" s="47">
        <v>229.01284169989538</v>
      </c>
      <c r="E221" s="55"/>
      <c r="F221" s="49" t="e" cm="1">
        <f t="array" ca="1" aca="1" ref="F221">numtext(E221)</f>
        <v>#NAME?</v>
      </c>
      <c r="G221" s="55">
        <f t="shared" si="66"/>
        <v>0</v>
      </c>
      <c r="H221" s="56"/>
      <c r="I221" s="27"/>
      <c r="J221" s="59"/>
    </row>
    <row r="222" spans="1:10" s="51" customFormat="1" ht="57">
      <c r="A222" s="52" t="s">
        <v>424</v>
      </c>
      <c r="B222" s="53" t="s">
        <v>318</v>
      </c>
      <c r="C222" s="54" t="s">
        <v>30</v>
      </c>
      <c r="D222" s="47">
        <v>45</v>
      </c>
      <c r="E222" s="55"/>
      <c r="F222" s="49" t="e" cm="1">
        <f t="array" ca="1" aca="1" ref="F222">numtext(E222)</f>
        <v>#NAME?</v>
      </c>
      <c r="G222" s="55">
        <f t="shared" si="66"/>
        <v>0</v>
      </c>
      <c r="H222" s="56"/>
      <c r="I222" s="27"/>
      <c r="J222" s="59"/>
    </row>
    <row r="223" spans="1:10" s="51" customFormat="1" ht="71.25">
      <c r="A223" s="52" t="s">
        <v>321</v>
      </c>
      <c r="B223" s="53" t="s">
        <v>319</v>
      </c>
      <c r="C223" s="54" t="s">
        <v>30</v>
      </c>
      <c r="D223" s="47">
        <v>13</v>
      </c>
      <c r="E223" s="55"/>
      <c r="F223" s="49" t="e" cm="1">
        <f t="array" ca="1" aca="1" ref="F223">numtext(E223)</f>
        <v>#NAME?</v>
      </c>
      <c r="G223" s="55">
        <f t="shared" si="66"/>
        <v>0</v>
      </c>
      <c r="H223" s="56"/>
      <c r="I223" s="27"/>
      <c r="J223" s="59"/>
    </row>
    <row r="224" spans="1:10" s="51" customFormat="1" ht="71.25">
      <c r="A224" s="52" t="s">
        <v>425</v>
      </c>
      <c r="B224" s="53" t="s">
        <v>170</v>
      </c>
      <c r="C224" s="54" t="s">
        <v>30</v>
      </c>
      <c r="D224" s="47">
        <v>11</v>
      </c>
      <c r="E224" s="55"/>
      <c r="F224" s="49" t="e" cm="1">
        <f t="array" ca="1" aca="1" ref="F224">numtext(E224)</f>
        <v>#NAME?</v>
      </c>
      <c r="G224" s="55">
        <f t="shared" si="67" ref="G224:G225">ROUND(D224*E224,2)</f>
        <v>0</v>
      </c>
      <c r="H224" s="56"/>
      <c r="I224" s="27"/>
      <c r="J224" s="59"/>
    </row>
    <row r="225" spans="1:10" s="51" customFormat="1" ht="57">
      <c r="A225" s="52" t="s">
        <v>323</v>
      </c>
      <c r="B225" s="53" t="s">
        <v>107</v>
      </c>
      <c r="C225" s="54" t="s">
        <v>30</v>
      </c>
      <c r="D225" s="47">
        <v>1</v>
      </c>
      <c r="E225" s="55"/>
      <c r="F225" s="49" t="e" cm="1">
        <f t="array" ca="1" aca="1" ref="F225">numtext(E225)</f>
        <v>#NAME?</v>
      </c>
      <c r="G225" s="55">
        <f t="shared" si="67"/>
        <v>0</v>
      </c>
      <c r="H225" s="56"/>
      <c r="I225" s="27"/>
      <c r="J225" s="59"/>
    </row>
    <row r="226" spans="1:9" s="51" customFormat="1" ht="71.25">
      <c r="A226" s="52" t="s">
        <v>324</v>
      </c>
      <c r="B226" s="53" t="s">
        <v>85</v>
      </c>
      <c r="C226" s="54" t="s">
        <v>30</v>
      </c>
      <c r="D226" s="47">
        <v>1</v>
      </c>
      <c r="E226" s="55"/>
      <c r="F226" s="49" t="e" cm="1">
        <f t="array" ca="1" aca="1" ref="F226">numtext(E226)</f>
        <v>#NAME?</v>
      </c>
      <c r="G226" s="55">
        <f t="shared" si="68" ref="G226:G229">ROUND(D226*E226,2)</f>
        <v>0</v>
      </c>
      <c r="H226" s="56"/>
      <c r="I226" s="27"/>
    </row>
    <row r="227" spans="1:9" s="51" customFormat="1" ht="57">
      <c r="A227" s="52" t="s">
        <v>325</v>
      </c>
      <c r="B227" s="53" t="s">
        <v>334</v>
      </c>
      <c r="C227" s="54" t="s">
        <v>30</v>
      </c>
      <c r="D227" s="47">
        <v>4</v>
      </c>
      <c r="E227" s="55"/>
      <c r="F227" s="49" t="e" cm="1">
        <f t="array" ca="1" aca="1" ref="F227">numtext(E227)</f>
        <v>#NAME?</v>
      </c>
      <c r="G227" s="55">
        <f t="shared" si="68"/>
        <v>0</v>
      </c>
      <c r="H227" s="56"/>
      <c r="I227" s="27"/>
    </row>
    <row r="228" spans="1:9" s="51" customFormat="1" ht="85.5">
      <c r="A228" s="52" t="s">
        <v>246</v>
      </c>
      <c r="B228" s="53" t="s">
        <v>466</v>
      </c>
      <c r="C228" s="54" t="s">
        <v>30</v>
      </c>
      <c r="D228" s="47">
        <v>4</v>
      </c>
      <c r="E228" s="55"/>
      <c r="F228" s="49" t="e" cm="1">
        <f t="array" ca="1" aca="1" ref="F228">numtext(E228)</f>
        <v>#NAME?</v>
      </c>
      <c r="G228" s="55">
        <f t="shared" si="69" ref="G228">ROUND(D228*E228,2)</f>
        <v>0</v>
      </c>
      <c r="H228" s="56"/>
      <c r="I228" s="27"/>
    </row>
    <row r="229" spans="1:9" s="51" customFormat="1" ht="57">
      <c r="A229" s="52" t="s">
        <v>568</v>
      </c>
      <c r="B229" s="53" t="s">
        <v>336</v>
      </c>
      <c r="C229" s="54" t="s">
        <v>30</v>
      </c>
      <c r="D229" s="47">
        <v>3</v>
      </c>
      <c r="E229" s="55"/>
      <c r="F229" s="49" t="e" cm="1">
        <f t="array" ca="1" aca="1" ref="F229">numtext(E229)</f>
        <v>#NAME?</v>
      </c>
      <c r="G229" s="55">
        <f t="shared" si="68"/>
        <v>0</v>
      </c>
      <c r="H229" s="56"/>
      <c r="I229" s="27"/>
    </row>
    <row r="230" spans="1:9" s="51" customFormat="1" ht="71.25">
      <c r="A230" s="52" t="s">
        <v>569</v>
      </c>
      <c r="B230" s="53" t="s">
        <v>335</v>
      </c>
      <c r="C230" s="54" t="s">
        <v>30</v>
      </c>
      <c r="D230" s="47">
        <v>1</v>
      </c>
      <c r="E230" s="55"/>
      <c r="F230" s="49" t="e" cm="1">
        <f t="array" ca="1" aca="1" ref="F230">numtext(E230)</f>
        <v>#NAME?</v>
      </c>
      <c r="G230" s="55">
        <f t="shared" si="70" ref="G230">ROUND(D230*E230,2)</f>
        <v>0</v>
      </c>
      <c r="H230" s="56"/>
      <c r="I230" s="27"/>
    </row>
    <row r="231" spans="1:9" s="51" customFormat="1" ht="15">
      <c r="A231" s="45" t="s">
        <v>48</v>
      </c>
      <c r="B231" s="46" t="s">
        <v>171</v>
      </c>
      <c r="C231" s="54"/>
      <c r="D231" s="47"/>
      <c r="E231" s="55"/>
      <c r="F231" s="49"/>
      <c r="G231" s="50">
        <f>SUM(G232:G240)</f>
        <v>0</v>
      </c>
      <c r="H231" s="56"/>
      <c r="I231" s="27"/>
    </row>
    <row r="232" spans="1:9" s="51" customFormat="1" ht="114">
      <c r="A232" s="52" t="s">
        <v>570</v>
      </c>
      <c r="B232" s="53" t="s">
        <v>320</v>
      </c>
      <c r="C232" s="54" t="s">
        <v>34</v>
      </c>
      <c r="D232" s="47">
        <v>25</v>
      </c>
      <c r="E232" s="55"/>
      <c r="F232" s="49" t="e" cm="1">
        <f t="array" ca="1" aca="1" ref="F232">numtext(E232)</f>
        <v>#NAME?</v>
      </c>
      <c r="G232" s="55">
        <f t="shared" si="71" ref="G232:G235">ROUND(D232*E232,2)</f>
        <v>0</v>
      </c>
      <c r="H232" s="56"/>
      <c r="I232" s="27"/>
    </row>
    <row r="233" spans="1:9" s="51" customFormat="1" ht="57">
      <c r="A233" s="52" t="s">
        <v>571</v>
      </c>
      <c r="B233" s="53" t="s">
        <v>76</v>
      </c>
      <c r="C233" s="54" t="s">
        <v>30</v>
      </c>
      <c r="D233" s="47">
        <v>25</v>
      </c>
      <c r="E233" s="55"/>
      <c r="F233" s="49" t="e" cm="1">
        <f t="array" ca="1" aca="1" ref="F233">numtext(E233)</f>
        <v>#NAME?</v>
      </c>
      <c r="G233" s="55">
        <f>ROUND(D233*E233,2)</f>
        <v>0</v>
      </c>
      <c r="H233" s="56"/>
      <c r="I233" s="27"/>
    </row>
    <row r="234" spans="1:9" s="51" customFormat="1" ht="57">
      <c r="A234" s="52" t="s">
        <v>572</v>
      </c>
      <c r="B234" s="53" t="s">
        <v>64</v>
      </c>
      <c r="C234" s="54" t="s">
        <v>30</v>
      </c>
      <c r="D234" s="47">
        <v>19</v>
      </c>
      <c r="E234" s="55"/>
      <c r="F234" s="49" t="e" cm="1">
        <f t="array" ca="1" aca="1" ref="F234">numtext(E234)</f>
        <v>#NAME?</v>
      </c>
      <c r="G234" s="55">
        <f t="shared" si="72" ref="G234">ROUND(D234*E234,2)</f>
        <v>0</v>
      </c>
      <c r="H234" s="56"/>
      <c r="I234" s="27"/>
    </row>
    <row r="235" spans="1:9" s="51" customFormat="1" ht="57">
      <c r="A235" s="52" t="s">
        <v>426</v>
      </c>
      <c r="B235" s="53" t="s">
        <v>289</v>
      </c>
      <c r="C235" s="54" t="s">
        <v>28</v>
      </c>
      <c r="D235" s="47">
        <v>25</v>
      </c>
      <c r="E235" s="55"/>
      <c r="F235" s="49" t="e" cm="1">
        <f t="array" ca="1" aca="1" ref="F235">numtext(E235)</f>
        <v>#NAME?</v>
      </c>
      <c r="G235" s="55">
        <f t="shared" si="71"/>
        <v>0</v>
      </c>
      <c r="H235" s="56"/>
      <c r="I235" s="27"/>
    </row>
    <row r="236" spans="1:9" s="51" customFormat="1" ht="57">
      <c r="A236" s="52" t="s">
        <v>427</v>
      </c>
      <c r="B236" s="53" t="s">
        <v>318</v>
      </c>
      <c r="C236" s="54" t="s">
        <v>30</v>
      </c>
      <c r="D236" s="47">
        <v>91</v>
      </c>
      <c r="E236" s="55"/>
      <c r="F236" s="49" t="e" cm="1">
        <f t="array" ca="1" aca="1" ref="F236">numtext(E236)</f>
        <v>#NAME?</v>
      </c>
      <c r="G236" s="55">
        <f>ROUND(D236*E236,2)</f>
        <v>0</v>
      </c>
      <c r="H236" s="56"/>
      <c r="I236" s="27"/>
    </row>
    <row r="237" spans="1:9" s="51" customFormat="1" ht="57">
      <c r="A237" s="52" t="s">
        <v>247</v>
      </c>
      <c r="B237" s="53" t="s">
        <v>77</v>
      </c>
      <c r="C237" s="54" t="s">
        <v>30</v>
      </c>
      <c r="D237" s="47">
        <v>4</v>
      </c>
      <c r="E237" s="55"/>
      <c r="F237" s="49" t="e" cm="1">
        <f t="array" ca="1" aca="1" ref="F237">numtext(E237)</f>
        <v>#NAME?</v>
      </c>
      <c r="G237" s="55">
        <f t="shared" si="73" ref="G237">ROUND(D237*E237,2)</f>
        <v>0</v>
      </c>
      <c r="H237" s="56"/>
      <c r="I237" s="27"/>
    </row>
    <row r="238" spans="1:9" s="51" customFormat="1" ht="57">
      <c r="A238" s="52" t="s">
        <v>248</v>
      </c>
      <c r="B238" s="53" t="s">
        <v>78</v>
      </c>
      <c r="C238" s="54" t="s">
        <v>30</v>
      </c>
      <c r="D238" s="47">
        <v>4</v>
      </c>
      <c r="E238" s="55"/>
      <c r="F238" s="49" t="e" cm="1">
        <f t="array" ca="1" aca="1" ref="F238">numtext(E238)</f>
        <v>#NAME?</v>
      </c>
      <c r="G238" s="55">
        <f t="shared" si="74" ref="G238">ROUND(D238*E238,2)</f>
        <v>0</v>
      </c>
      <c r="H238" s="56"/>
      <c r="I238" s="27"/>
    </row>
    <row r="239" spans="1:9" s="51" customFormat="1" ht="57">
      <c r="A239" s="52" t="s">
        <v>428</v>
      </c>
      <c r="B239" s="53" t="s">
        <v>79</v>
      </c>
      <c r="C239" s="54" t="s">
        <v>30</v>
      </c>
      <c r="D239" s="47">
        <v>4</v>
      </c>
      <c r="E239" s="55"/>
      <c r="F239" s="49" t="e" cm="1">
        <f t="array" ca="1" aca="1" ref="F239">numtext(E239)</f>
        <v>#NAME?</v>
      </c>
      <c r="G239" s="55">
        <f t="shared" si="75" ref="G239">ROUND(D239*E239,2)</f>
        <v>0</v>
      </c>
      <c r="H239" s="56"/>
      <c r="I239" s="27"/>
    </row>
    <row r="240" spans="1:13" s="51" customFormat="1" ht="71.25">
      <c r="A240" s="52" t="s">
        <v>429</v>
      </c>
      <c r="B240" s="53" t="s">
        <v>80</v>
      </c>
      <c r="C240" s="54" t="s">
        <v>33</v>
      </c>
      <c r="D240" s="47">
        <v>381.6880694998256</v>
      </c>
      <c r="E240" s="55"/>
      <c r="F240" s="49" t="e" cm="1">
        <f t="array" ca="1" aca="1" ref="F240">numtext(E240)</f>
        <v>#NAME?</v>
      </c>
      <c r="G240" s="55">
        <f t="shared" si="76" ref="G240">ROUND(D240*E240,2)</f>
        <v>0</v>
      </c>
      <c r="H240" s="56"/>
      <c r="I240" s="27"/>
      <c r="L240" s="27"/>
      <c r="M240" s="59"/>
    </row>
    <row r="241" spans="1:9" s="51" customFormat="1" ht="15">
      <c r="A241" s="45" t="s">
        <v>49</v>
      </c>
      <c r="B241" s="46" t="s">
        <v>172</v>
      </c>
      <c r="C241" s="54"/>
      <c r="D241" s="47"/>
      <c r="E241" s="55"/>
      <c r="F241" s="49"/>
      <c r="G241" s="50">
        <f>SUM(G242:G243)</f>
        <v>0</v>
      </c>
      <c r="H241" s="56"/>
      <c r="I241" s="27"/>
    </row>
    <row r="242" spans="1:9" s="51" customFormat="1" ht="142.5">
      <c r="A242" s="52" t="s">
        <v>573</v>
      </c>
      <c r="B242" s="53" t="s">
        <v>67</v>
      </c>
      <c r="C242" s="54" t="s">
        <v>30</v>
      </c>
      <c r="D242" s="47">
        <v>25</v>
      </c>
      <c r="E242" s="55"/>
      <c r="F242" s="49" t="e" cm="1">
        <f t="array" ca="1" aca="1" ref="F242">numtext(E242)</f>
        <v>#NAME?</v>
      </c>
      <c r="G242" s="55">
        <f t="shared" si="77" ref="G242:G243">ROUND(D242*E242,2)</f>
        <v>0</v>
      </c>
      <c r="H242" s="56"/>
      <c r="I242" s="27"/>
    </row>
    <row r="243" spans="1:9" s="51" customFormat="1" ht="142.5">
      <c r="A243" s="52" t="s">
        <v>430</v>
      </c>
      <c r="B243" s="53" t="s">
        <v>68</v>
      </c>
      <c r="C243" s="54" t="s">
        <v>30</v>
      </c>
      <c r="D243" s="47">
        <v>10</v>
      </c>
      <c r="E243" s="55"/>
      <c r="F243" s="49" t="e" cm="1">
        <f t="array" ca="1" aca="1" ref="F243">numtext(E243)</f>
        <v>#NAME?</v>
      </c>
      <c r="G243" s="55">
        <f t="shared" si="77"/>
        <v>0</v>
      </c>
      <c r="H243" s="56"/>
      <c r="I243" s="27"/>
    </row>
    <row r="244" spans="1:9" s="51" customFormat="1" ht="15">
      <c r="A244" s="45" t="s">
        <v>50</v>
      </c>
      <c r="B244" s="46" t="s">
        <v>173</v>
      </c>
      <c r="C244" s="54"/>
      <c r="D244" s="47"/>
      <c r="E244" s="55"/>
      <c r="F244" s="49"/>
      <c r="G244" s="50">
        <f>SUM(G245:G279)</f>
        <v>0</v>
      </c>
      <c r="H244" s="56"/>
      <c r="I244" s="27"/>
    </row>
    <row r="245" spans="1:10" s="51" customFormat="1" ht="114">
      <c r="A245" s="52" t="s">
        <v>574</v>
      </c>
      <c r="B245" s="53" t="s">
        <v>476</v>
      </c>
      <c r="C245" s="54" t="s">
        <v>30</v>
      </c>
      <c r="D245" s="47">
        <v>3</v>
      </c>
      <c r="E245" s="55"/>
      <c r="F245" s="49" t="e" cm="1">
        <f t="array" ca="1" aca="1" ref="F245">numtext(E245)</f>
        <v>#NAME?</v>
      </c>
      <c r="G245" s="55">
        <f t="shared" si="78" ref="G245">ROUND(D245*E245,2)</f>
        <v>0</v>
      </c>
      <c r="H245" s="56"/>
      <c r="I245" s="27"/>
      <c r="J245" s="59"/>
    </row>
    <row r="246" spans="1:10" s="51" customFormat="1" ht="114">
      <c r="A246" s="52" t="s">
        <v>575</v>
      </c>
      <c r="B246" s="53" t="s">
        <v>477</v>
      </c>
      <c r="C246" s="54" t="s">
        <v>30</v>
      </c>
      <c r="D246" s="47">
        <v>3</v>
      </c>
      <c r="E246" s="55"/>
      <c r="F246" s="49" t="e" cm="1">
        <f t="array" ca="1" aca="1" ref="F246">numtext(E246)</f>
        <v>#NAME?</v>
      </c>
      <c r="G246" s="55">
        <f t="shared" si="79" ref="G246:G247">ROUND(D246*E246,2)</f>
        <v>0</v>
      </c>
      <c r="H246" s="56"/>
      <c r="I246" s="27"/>
      <c r="J246" s="59"/>
    </row>
    <row r="247" spans="1:10" s="51" customFormat="1" ht="114">
      <c r="A247" s="52" t="s">
        <v>249</v>
      </c>
      <c r="B247" s="53" t="s">
        <v>478</v>
      </c>
      <c r="C247" s="54" t="s">
        <v>30</v>
      </c>
      <c r="D247" s="47">
        <v>2</v>
      </c>
      <c r="E247" s="55"/>
      <c r="F247" s="49" t="e" cm="1">
        <f t="array" ca="1" aca="1" ref="F247">numtext(E247)</f>
        <v>#NAME?</v>
      </c>
      <c r="G247" s="55">
        <f t="shared" si="79"/>
        <v>0</v>
      </c>
      <c r="H247" s="56"/>
      <c r="I247" s="27"/>
      <c r="J247" s="59"/>
    </row>
    <row r="248" spans="1:10" s="51" customFormat="1" ht="114">
      <c r="A248" s="52" t="s">
        <v>431</v>
      </c>
      <c r="B248" s="53" t="s">
        <v>479</v>
      </c>
      <c r="C248" s="54" t="s">
        <v>30</v>
      </c>
      <c r="D248" s="47">
        <v>2</v>
      </c>
      <c r="E248" s="55"/>
      <c r="F248" s="49" t="e" cm="1">
        <f t="array" ca="1" aca="1" ref="F248">numtext(E248)</f>
        <v>#NAME?</v>
      </c>
      <c r="G248" s="55">
        <f t="shared" si="80" ref="G248">ROUND(D248*E248,2)</f>
        <v>0</v>
      </c>
      <c r="H248" s="56"/>
      <c r="I248" s="27"/>
      <c r="J248" s="59"/>
    </row>
    <row r="249" spans="1:9" s="51" customFormat="1" ht="99.75">
      <c r="A249" s="52" t="s">
        <v>432</v>
      </c>
      <c r="B249" s="53" t="s">
        <v>322</v>
      </c>
      <c r="C249" s="54" t="s">
        <v>30</v>
      </c>
      <c r="D249" s="47">
        <v>10</v>
      </c>
      <c r="E249" s="55"/>
      <c r="F249" s="49" t="e" cm="1">
        <f t="array" ca="1" aca="1" ref="F249">numtext(E249)</f>
        <v>#NAME?</v>
      </c>
      <c r="G249" s="55">
        <f t="shared" si="81" ref="G249">ROUND(D249*E249,2)</f>
        <v>0</v>
      </c>
      <c r="H249" s="56"/>
      <c r="I249" s="27"/>
    </row>
    <row r="250" spans="1:9" s="51" customFormat="1" ht="42.75">
      <c r="A250" s="52" t="s">
        <v>576</v>
      </c>
      <c r="B250" s="53" t="s">
        <v>326</v>
      </c>
      <c r="C250" s="54" t="s">
        <v>30</v>
      </c>
      <c r="D250" s="47">
        <v>2</v>
      </c>
      <c r="E250" s="55"/>
      <c r="F250" s="49" t="e" cm="1">
        <f t="array" ca="1" aca="1" ref="F250">numtext(E250)</f>
        <v>#NAME?</v>
      </c>
      <c r="G250" s="55">
        <f t="shared" si="82" ref="G250:G252">ROUND(D250*E250,2)</f>
        <v>0</v>
      </c>
      <c r="H250" s="56"/>
      <c r="I250" s="27"/>
    </row>
    <row r="251" spans="1:9" s="51" customFormat="1" ht="42.75">
      <c r="A251" s="52" t="s">
        <v>433</v>
      </c>
      <c r="B251" s="53" t="s">
        <v>327</v>
      </c>
      <c r="C251" s="54" t="s">
        <v>30</v>
      </c>
      <c r="D251" s="47">
        <v>10</v>
      </c>
      <c r="E251" s="55"/>
      <c r="F251" s="49" t="e" cm="1">
        <f t="array" ca="1" aca="1" ref="F251">numtext(E251)</f>
        <v>#NAME?</v>
      </c>
      <c r="G251" s="55">
        <f t="shared" si="82"/>
        <v>0</v>
      </c>
      <c r="H251" s="56"/>
      <c r="I251" s="27"/>
    </row>
    <row r="252" spans="1:9" s="51" customFormat="1" ht="42.75">
      <c r="A252" s="52" t="s">
        <v>434</v>
      </c>
      <c r="B252" s="53" t="s">
        <v>328</v>
      </c>
      <c r="C252" s="54" t="s">
        <v>30</v>
      </c>
      <c r="D252" s="47">
        <v>12</v>
      </c>
      <c r="E252" s="55"/>
      <c r="F252" s="49" t="e" cm="1">
        <f t="array" ca="1" aca="1" ref="F252">numtext(E252)</f>
        <v>#NAME?</v>
      </c>
      <c r="G252" s="55">
        <f t="shared" si="82"/>
        <v>0</v>
      </c>
      <c r="H252" s="56"/>
      <c r="I252" s="27"/>
    </row>
    <row r="253" spans="1:9" s="51" customFormat="1" ht="57">
      <c r="A253" s="52" t="s">
        <v>435</v>
      </c>
      <c r="B253" s="53" t="s">
        <v>339</v>
      </c>
      <c r="C253" s="54" t="s">
        <v>30</v>
      </c>
      <c r="D253" s="47">
        <v>2</v>
      </c>
      <c r="E253" s="55"/>
      <c r="F253" s="49" t="e" cm="1">
        <f t="array" ca="1" aca="1" ref="F253">numtext(E253)</f>
        <v>#NAME?</v>
      </c>
      <c r="G253" s="55">
        <f t="shared" si="83" ref="G253">ROUND(D253*E253,2)</f>
        <v>0</v>
      </c>
      <c r="H253" s="56"/>
      <c r="I253" s="27"/>
    </row>
    <row r="254" spans="1:9" s="51" customFormat="1" ht="57">
      <c r="A254" s="52" t="s">
        <v>331</v>
      </c>
      <c r="B254" s="53" t="s">
        <v>340</v>
      </c>
      <c r="C254" s="54" t="s">
        <v>30</v>
      </c>
      <c r="D254" s="47">
        <v>1</v>
      </c>
      <c r="E254" s="55"/>
      <c r="F254" s="49" t="e" cm="1">
        <f t="array" ca="1" aca="1" ref="F254">numtext(E254)</f>
        <v>#NAME?</v>
      </c>
      <c r="G254" s="55">
        <f t="shared" si="84" ref="G254">ROUND(D254*E254,2)</f>
        <v>0</v>
      </c>
      <c r="H254" s="56"/>
      <c r="I254" s="27"/>
    </row>
    <row r="255" spans="1:9" s="51" customFormat="1" ht="85.5">
      <c r="A255" s="52" t="s">
        <v>577</v>
      </c>
      <c r="B255" s="53" t="s">
        <v>341</v>
      </c>
      <c r="C255" s="54" t="s">
        <v>30</v>
      </c>
      <c r="D255" s="47">
        <v>15</v>
      </c>
      <c r="E255" s="55"/>
      <c r="F255" s="49" t="e" cm="1">
        <f t="array" ca="1" aca="1" ref="F255">numtext(E255)</f>
        <v>#NAME?</v>
      </c>
      <c r="G255" s="55">
        <f>ROUND(D255*E255,2)</f>
        <v>0</v>
      </c>
      <c r="H255" s="56"/>
      <c r="I255" s="27"/>
    </row>
    <row r="256" spans="1:9" s="51" customFormat="1" ht="99.75">
      <c r="A256" s="52" t="s">
        <v>332</v>
      </c>
      <c r="B256" s="53" t="s">
        <v>338</v>
      </c>
      <c r="C256" s="54" t="s">
        <v>30</v>
      </c>
      <c r="D256" s="47">
        <v>15</v>
      </c>
      <c r="E256" s="55"/>
      <c r="F256" s="49" t="e" cm="1">
        <f t="array" ca="1" aca="1" ref="F256">numtext(E256)</f>
        <v>#NAME?</v>
      </c>
      <c r="G256" s="55">
        <f t="shared" si="85" ref="G256">ROUND(D256*E256,2)</f>
        <v>0</v>
      </c>
      <c r="H256" s="56"/>
      <c r="I256" s="27"/>
    </row>
    <row r="257" spans="1:9" s="51" customFormat="1" ht="156.75">
      <c r="A257" s="52" t="s">
        <v>436</v>
      </c>
      <c r="B257" s="53" t="s">
        <v>174</v>
      </c>
      <c r="C257" s="54" t="s">
        <v>30</v>
      </c>
      <c r="D257" s="47">
        <v>15</v>
      </c>
      <c r="E257" s="55"/>
      <c r="F257" s="49" t="e" cm="1">
        <f t="array" ca="1" aca="1" ref="F257">numtext(E257)</f>
        <v>#NAME?</v>
      </c>
      <c r="G257" s="55">
        <f t="shared" si="86" ref="G257:G260">ROUND(D257*E257,2)</f>
        <v>0</v>
      </c>
      <c r="H257" s="56"/>
      <c r="I257" s="27"/>
    </row>
    <row r="258" spans="1:9" s="51" customFormat="1" ht="156.75">
      <c r="A258" s="52" t="s">
        <v>250</v>
      </c>
      <c r="B258" s="53" t="s">
        <v>356</v>
      </c>
      <c r="C258" s="54" t="s">
        <v>25</v>
      </c>
      <c r="D258" s="47">
        <v>305.3504555998605</v>
      </c>
      <c r="E258" s="55"/>
      <c r="F258" s="49" t="e" cm="1">
        <f t="array" ca="1" aca="1" ref="F258">numtext(E258)</f>
        <v>#NAME?</v>
      </c>
      <c r="G258" s="55">
        <f t="shared" si="87" ref="G258:G259">ROUND(D258*E258,2)</f>
        <v>0</v>
      </c>
      <c r="H258" s="56"/>
      <c r="I258" s="27"/>
    </row>
    <row r="259" spans="1:9" s="51" customFormat="1" ht="114">
      <c r="A259" s="52" t="s">
        <v>578</v>
      </c>
      <c r="B259" s="53" t="s">
        <v>355</v>
      </c>
      <c r="C259" s="54" t="s">
        <v>28</v>
      </c>
      <c r="D259" s="47">
        <v>90</v>
      </c>
      <c r="E259" s="55"/>
      <c r="F259" s="49" t="e" cm="1">
        <f t="array" ca="1" aca="1" ref="F259">numtext(E259)</f>
        <v>#NAME?</v>
      </c>
      <c r="G259" s="55">
        <f t="shared" si="87"/>
        <v>0</v>
      </c>
      <c r="H259" s="56"/>
      <c r="I259" s="27"/>
    </row>
    <row r="260" spans="1:9" s="51" customFormat="1" ht="142.5">
      <c r="A260" s="52" t="s">
        <v>579</v>
      </c>
      <c r="B260" s="53" t="s">
        <v>175</v>
      </c>
      <c r="C260" s="54" t="s">
        <v>28</v>
      </c>
      <c r="D260" s="47">
        <v>50</v>
      </c>
      <c r="E260" s="55"/>
      <c r="F260" s="49" t="e" cm="1">
        <f t="array" ca="1" aca="1" ref="F260">numtext(E260)</f>
        <v>#NAME?</v>
      </c>
      <c r="G260" s="55">
        <f t="shared" si="86"/>
        <v>0</v>
      </c>
      <c r="H260" s="56"/>
      <c r="I260" s="27"/>
    </row>
    <row r="261" spans="1:9" s="51" customFormat="1" ht="142.5">
      <c r="A261" s="52" t="s">
        <v>437</v>
      </c>
      <c r="B261" s="53" t="s">
        <v>176</v>
      </c>
      <c r="C261" s="54" t="s">
        <v>28</v>
      </c>
      <c r="D261" s="47">
        <v>20</v>
      </c>
      <c r="E261" s="55"/>
      <c r="F261" s="49" t="e" cm="1">
        <f t="array" ca="1" aca="1" ref="F261">numtext(E261)</f>
        <v>#NAME?</v>
      </c>
      <c r="G261" s="55">
        <f t="shared" si="88" ref="G261">ROUND(D261*E261,2)</f>
        <v>0</v>
      </c>
      <c r="H261" s="56"/>
      <c r="I261" s="27"/>
    </row>
    <row r="262" spans="1:9" s="51" customFormat="1" ht="71.25">
      <c r="A262" s="52" t="s">
        <v>438</v>
      </c>
      <c r="B262" s="53" t="s">
        <v>491</v>
      </c>
      <c r="C262" s="54" t="s">
        <v>30</v>
      </c>
      <c r="D262" s="47">
        <v>35</v>
      </c>
      <c r="E262" s="55"/>
      <c r="F262" s="49" t="e" cm="1">
        <f t="array" ca="1" aca="1" ref="F262">numtext(E262)</f>
        <v>#NAME?</v>
      </c>
      <c r="G262" s="55">
        <f t="shared" si="89" ref="G262">ROUND(D262*E262,2)</f>
        <v>0</v>
      </c>
      <c r="H262" s="56"/>
      <c r="I262" s="27"/>
    </row>
    <row r="263" spans="1:9" s="51" customFormat="1" ht="142.5">
      <c r="A263" s="52" t="s">
        <v>439</v>
      </c>
      <c r="B263" s="53" t="s">
        <v>177</v>
      </c>
      <c r="C263" s="54" t="s">
        <v>30</v>
      </c>
      <c r="D263" s="47">
        <v>6</v>
      </c>
      <c r="E263" s="55"/>
      <c r="F263" s="49" t="e" cm="1">
        <f t="array" ca="1" aca="1" ref="F263">numtext(E263)</f>
        <v>#NAME?</v>
      </c>
      <c r="G263" s="55">
        <f>ROUND(D263*E263,2)</f>
        <v>0</v>
      </c>
      <c r="H263" s="56"/>
      <c r="I263" s="27"/>
    </row>
    <row r="264" spans="1:9" s="51" customFormat="1" ht="71.25">
      <c r="A264" s="52" t="s">
        <v>440</v>
      </c>
      <c r="B264" s="53" t="s">
        <v>353</v>
      </c>
      <c r="C264" s="54" t="s">
        <v>30</v>
      </c>
      <c r="D264" s="47">
        <v>1</v>
      </c>
      <c r="E264" s="55"/>
      <c r="F264" s="49" t="e" cm="1">
        <f t="array" ca="1" aca="1" ref="F264">numtext(E264)</f>
        <v>#NAME?</v>
      </c>
      <c r="G264" s="55">
        <f t="shared" si="90" ref="G264">ROUND(D264*E264,2)</f>
        <v>0</v>
      </c>
      <c r="H264" s="56"/>
      <c r="I264" s="27"/>
    </row>
    <row r="265" spans="1:9" s="51" customFormat="1" ht="71.25">
      <c r="A265" s="52" t="s">
        <v>580</v>
      </c>
      <c r="B265" s="53" t="s">
        <v>354</v>
      </c>
      <c r="C265" s="54" t="s">
        <v>30</v>
      </c>
      <c r="D265" s="47">
        <v>1</v>
      </c>
      <c r="E265" s="55"/>
      <c r="F265" s="49" t="e" cm="1">
        <f t="array" ca="1" aca="1" ref="F265">numtext(E265)</f>
        <v>#NAME?</v>
      </c>
      <c r="G265" s="55">
        <f t="shared" si="91" ref="G265">ROUND(D265*E265,2)</f>
        <v>0</v>
      </c>
      <c r="H265" s="56"/>
      <c r="I265" s="27"/>
    </row>
    <row r="266" spans="1:9" s="51" customFormat="1" ht="71.25">
      <c r="A266" s="52" t="s">
        <v>441</v>
      </c>
      <c r="B266" s="53" t="s">
        <v>352</v>
      </c>
      <c r="C266" s="54" t="s">
        <v>30</v>
      </c>
      <c r="D266" s="47">
        <v>1</v>
      </c>
      <c r="E266" s="55"/>
      <c r="F266" s="49" t="e" cm="1">
        <f t="array" ca="1" aca="1" ref="F266">numtext(E266)</f>
        <v>#NAME?</v>
      </c>
      <c r="G266" s="55">
        <f t="shared" si="92" ref="G266">ROUND(D266*E266,2)</f>
        <v>0</v>
      </c>
      <c r="H266" s="56"/>
      <c r="I266" s="27"/>
    </row>
    <row r="267" spans="1:9" s="51" customFormat="1" ht="85.5">
      <c r="A267" s="52" t="s">
        <v>581</v>
      </c>
      <c r="B267" s="53" t="s">
        <v>351</v>
      </c>
      <c r="C267" s="54" t="s">
        <v>30</v>
      </c>
      <c r="D267" s="47">
        <v>3</v>
      </c>
      <c r="E267" s="55"/>
      <c r="F267" s="49" t="e" cm="1">
        <f t="array" ca="1" aca="1" ref="F267">numtext(E267)</f>
        <v>#NAME?</v>
      </c>
      <c r="G267" s="55">
        <f t="shared" si="93" ref="G267">ROUND(D267*E267,2)</f>
        <v>0</v>
      </c>
      <c r="H267" s="56"/>
      <c r="I267" s="27"/>
    </row>
    <row r="268" spans="1:9" s="51" customFormat="1" ht="71.25">
      <c r="A268" s="52" t="s">
        <v>582</v>
      </c>
      <c r="B268" s="53" t="s">
        <v>344</v>
      </c>
      <c r="C268" s="54" t="s">
        <v>28</v>
      </c>
      <c r="D268" s="47">
        <v>61.0700911199721</v>
      </c>
      <c r="E268" s="55"/>
      <c r="F268" s="49" t="e" cm="1">
        <f t="array" ca="1" aca="1" ref="F268">numtext(E268)</f>
        <v>#NAME?</v>
      </c>
      <c r="G268" s="55">
        <f t="shared" si="94" ref="G268:G269">ROUND(D268*E268,2)</f>
        <v>0</v>
      </c>
      <c r="H268" s="56"/>
      <c r="I268" s="27"/>
    </row>
    <row r="269" spans="1:9" s="51" customFormat="1" ht="71.25">
      <c r="A269" s="52" t="s">
        <v>442</v>
      </c>
      <c r="B269" s="53" t="s">
        <v>345</v>
      </c>
      <c r="C269" s="54" t="s">
        <v>28</v>
      </c>
      <c r="D269" s="47">
        <v>61.0700911199721</v>
      </c>
      <c r="E269" s="55"/>
      <c r="F269" s="49" t="e" cm="1">
        <f t="array" ca="1" aca="1" ref="F269">numtext(E269)</f>
        <v>#NAME?</v>
      </c>
      <c r="G269" s="55">
        <f t="shared" si="94"/>
        <v>0</v>
      </c>
      <c r="H269" s="56"/>
      <c r="I269" s="27"/>
    </row>
    <row r="270" spans="1:9" s="51" customFormat="1" ht="71.25">
      <c r="A270" s="52" t="s">
        <v>330</v>
      </c>
      <c r="B270" s="53" t="s">
        <v>346</v>
      </c>
      <c r="C270" s="54" t="s">
        <v>28</v>
      </c>
      <c r="D270" s="47">
        <v>61.0700911199721</v>
      </c>
      <c r="E270" s="55"/>
      <c r="F270" s="49" t="e" cm="1">
        <f t="array" ca="1" aca="1" ref="F270">numtext(E270)</f>
        <v>#NAME?</v>
      </c>
      <c r="G270" s="55">
        <f t="shared" si="95" ref="G270:G273">ROUND(D270*E270,2)</f>
        <v>0</v>
      </c>
      <c r="H270" s="56"/>
      <c r="I270" s="27"/>
    </row>
    <row r="271" spans="1:9" s="51" customFormat="1" ht="71.25">
      <c r="A271" s="52" t="s">
        <v>443</v>
      </c>
      <c r="B271" s="53" t="s">
        <v>347</v>
      </c>
      <c r="C271" s="54" t="s">
        <v>28</v>
      </c>
      <c r="D271" s="47">
        <v>61.0700911199721</v>
      </c>
      <c r="E271" s="55"/>
      <c r="F271" s="49" t="e" cm="1">
        <f t="array" ca="1" aca="1" ref="F271">numtext(E271)</f>
        <v>#NAME?</v>
      </c>
      <c r="G271" s="55">
        <f t="shared" si="95"/>
        <v>0</v>
      </c>
      <c r="H271" s="56"/>
      <c r="I271" s="27"/>
    </row>
    <row r="272" spans="1:9" s="51" customFormat="1" ht="114">
      <c r="A272" s="52" t="s">
        <v>444</v>
      </c>
      <c r="B272" s="53" t="s">
        <v>348</v>
      </c>
      <c r="C272" s="54" t="s">
        <v>30</v>
      </c>
      <c r="D272" s="47">
        <v>19</v>
      </c>
      <c r="E272" s="55"/>
      <c r="F272" s="49" t="e" cm="1">
        <f t="array" ca="1" aca="1" ref="F272">numtext(E272)</f>
        <v>#NAME?</v>
      </c>
      <c r="G272" s="55">
        <f t="shared" si="96" ref="G272">ROUND(D272*E272,2)</f>
        <v>0</v>
      </c>
      <c r="H272" s="56"/>
      <c r="I272" s="27"/>
    </row>
    <row r="273" spans="1:9" s="51" customFormat="1" ht="85.5">
      <c r="A273" s="52" t="s">
        <v>445</v>
      </c>
      <c r="B273" s="53" t="s">
        <v>333</v>
      </c>
      <c r="C273" s="54" t="s">
        <v>30</v>
      </c>
      <c r="D273" s="47">
        <v>76</v>
      </c>
      <c r="E273" s="55"/>
      <c r="F273" s="49" t="e" cm="1">
        <f t="array" ca="1" aca="1" ref="F273">numtext(E273)</f>
        <v>#NAME?</v>
      </c>
      <c r="G273" s="55">
        <f t="shared" si="95"/>
        <v>0</v>
      </c>
      <c r="H273" s="56"/>
      <c r="I273" s="27"/>
    </row>
    <row r="274" spans="1:9" s="51" customFormat="1" ht="42.75">
      <c r="A274" s="52" t="s">
        <v>329</v>
      </c>
      <c r="B274" s="53" t="s">
        <v>342</v>
      </c>
      <c r="C274" s="54" t="s">
        <v>30</v>
      </c>
      <c r="D274" s="47">
        <v>1</v>
      </c>
      <c r="E274" s="55"/>
      <c r="F274" s="49" t="e" cm="1">
        <f t="array" ca="1" aca="1" ref="F274">numtext(E274)</f>
        <v>#NAME?</v>
      </c>
      <c r="G274" s="55">
        <f>ROUND(D274*E274,2)</f>
        <v>0</v>
      </c>
      <c r="H274" s="56"/>
      <c r="I274" s="27"/>
    </row>
    <row r="275" spans="1:9" s="51" customFormat="1" ht="42.75">
      <c r="A275" s="52" t="s">
        <v>583</v>
      </c>
      <c r="B275" s="53" t="s">
        <v>343</v>
      </c>
      <c r="C275" s="54" t="s">
        <v>30</v>
      </c>
      <c r="D275" s="47">
        <v>5</v>
      </c>
      <c r="E275" s="55"/>
      <c r="F275" s="49" t="e" cm="1">
        <f t="array" ca="1" aca="1" ref="F275">numtext(E275)</f>
        <v>#NAME?</v>
      </c>
      <c r="G275" s="55">
        <f>ROUND(D275*E275,2)</f>
        <v>0</v>
      </c>
      <c r="H275" s="56"/>
      <c r="I275" s="27"/>
    </row>
    <row r="276" spans="1:9" s="51" customFormat="1" ht="99.75">
      <c r="A276" s="52" t="s">
        <v>584</v>
      </c>
      <c r="B276" s="53" t="s">
        <v>349</v>
      </c>
      <c r="C276" s="54" t="s">
        <v>30</v>
      </c>
      <c r="D276" s="47">
        <v>1</v>
      </c>
      <c r="E276" s="55"/>
      <c r="F276" s="49" t="e" cm="1">
        <f t="array" ca="1" aca="1" ref="F276">numtext(E276)</f>
        <v>#NAME?</v>
      </c>
      <c r="G276" s="55">
        <f t="shared" si="97" ref="G276">ROUND(D276*E276,2)</f>
        <v>0</v>
      </c>
      <c r="H276" s="56"/>
      <c r="I276" s="27"/>
    </row>
    <row r="277" spans="1:9" s="51" customFormat="1" ht="85.5">
      <c r="A277" s="52" t="s">
        <v>585</v>
      </c>
      <c r="B277" s="53" t="s">
        <v>350</v>
      </c>
      <c r="C277" s="54" t="s">
        <v>30</v>
      </c>
      <c r="D277" s="47">
        <v>10</v>
      </c>
      <c r="E277" s="55"/>
      <c r="F277" s="49" t="e" cm="1">
        <f t="array" ca="1" aca="1" ref="F277">numtext(E277)</f>
        <v>#NAME?</v>
      </c>
      <c r="G277" s="55">
        <f t="shared" si="98" ref="G277">ROUND(D277*E277,2)</f>
        <v>0</v>
      </c>
      <c r="H277" s="56"/>
      <c r="I277" s="27"/>
    </row>
    <row r="278" spans="1:9" s="51" customFormat="1" ht="71.25">
      <c r="A278" s="52" t="s">
        <v>586</v>
      </c>
      <c r="B278" s="53" t="s">
        <v>337</v>
      </c>
      <c r="C278" s="54" t="s">
        <v>30</v>
      </c>
      <c r="D278" s="47">
        <v>45</v>
      </c>
      <c r="E278" s="55"/>
      <c r="F278" s="49" t="e" cm="1">
        <f t="array" ca="1" aca="1" ref="F278">numtext(E278)</f>
        <v>#NAME?</v>
      </c>
      <c r="G278" s="55">
        <f t="shared" si="99" ref="G278">ROUND(D278*E278,2)</f>
        <v>0</v>
      </c>
      <c r="H278" s="56"/>
      <c r="I278" s="27"/>
    </row>
    <row r="279" spans="1:13" s="51" customFormat="1" ht="99.75">
      <c r="A279" s="52" t="s">
        <v>446</v>
      </c>
      <c r="B279" s="53" t="s">
        <v>178</v>
      </c>
      <c r="C279" s="54" t="s">
        <v>31</v>
      </c>
      <c r="D279" s="47">
        <v>23</v>
      </c>
      <c r="E279" s="55"/>
      <c r="F279" s="49" t="e" cm="1">
        <f t="array" ca="1" aca="1" ref="F279">numtext(E279)</f>
        <v>#NAME?</v>
      </c>
      <c r="G279" s="55">
        <f t="shared" si="100" ref="G279">ROUND(D279*E279,2)</f>
        <v>0</v>
      </c>
      <c r="H279" s="56"/>
      <c r="I279" s="27"/>
      <c r="M279" s="59"/>
    </row>
    <row r="280" spans="1:9" s="51" customFormat="1" ht="15">
      <c r="A280" s="45" t="s">
        <v>51</v>
      </c>
      <c r="B280" s="46" t="s">
        <v>179</v>
      </c>
      <c r="C280" s="54"/>
      <c r="D280" s="47"/>
      <c r="E280" s="55"/>
      <c r="F280" s="49"/>
      <c r="G280" s="50">
        <f>SUM(G281:G294)</f>
        <v>0</v>
      </c>
      <c r="H280" s="56"/>
      <c r="I280" s="27"/>
    </row>
    <row r="281" spans="1:9" s="51" customFormat="1" ht="128.25">
      <c r="A281" s="52" t="s">
        <v>587</v>
      </c>
      <c r="B281" s="53" t="s">
        <v>94</v>
      </c>
      <c r="C281" s="54" t="s">
        <v>34</v>
      </c>
      <c r="D281" s="47">
        <v>32</v>
      </c>
      <c r="E281" s="55"/>
      <c r="F281" s="49" t="e" cm="1">
        <f t="array" ca="1" aca="1" ref="F281">numtext(E281)</f>
        <v>#NAME?</v>
      </c>
      <c r="G281" s="55">
        <f t="shared" si="101" ref="G281">ROUND(D281*E281,2)</f>
        <v>0</v>
      </c>
      <c r="H281" s="56"/>
      <c r="I281" s="27"/>
    </row>
    <row r="282" spans="1:9" s="51" customFormat="1" ht="142.5">
      <c r="A282" s="52" t="s">
        <v>588</v>
      </c>
      <c r="B282" s="53" t="s">
        <v>96</v>
      </c>
      <c r="C282" s="54" t="s">
        <v>34</v>
      </c>
      <c r="D282" s="47">
        <v>1</v>
      </c>
      <c r="E282" s="55"/>
      <c r="F282" s="49" t="e" cm="1">
        <f t="array" ca="1" aca="1" ref="F282">numtext(E282)</f>
        <v>#NAME?</v>
      </c>
      <c r="G282" s="55">
        <f t="shared" si="102" ref="G282">ROUND(D282*E282,2)</f>
        <v>0</v>
      </c>
      <c r="H282" s="56"/>
      <c r="I282" s="27"/>
    </row>
    <row r="283" spans="1:9" s="51" customFormat="1" ht="42.75">
      <c r="A283" s="52" t="s">
        <v>589</v>
      </c>
      <c r="B283" s="53" t="s">
        <v>180</v>
      </c>
      <c r="C283" s="54" t="s">
        <v>28</v>
      </c>
      <c r="D283" s="47">
        <v>38.16880694998256</v>
      </c>
      <c r="E283" s="55"/>
      <c r="F283" s="49" t="e" cm="1">
        <f t="array" ca="1" aca="1" ref="F283">numtext(E283)</f>
        <v>#NAME?</v>
      </c>
      <c r="G283" s="55">
        <f t="shared" si="103" ref="G283">ROUND(D283*E283,2)</f>
        <v>0</v>
      </c>
      <c r="H283" s="56"/>
      <c r="I283" s="27"/>
    </row>
    <row r="284" spans="1:11" s="51" customFormat="1" ht="42.75">
      <c r="A284" s="52" t="s">
        <v>447</v>
      </c>
      <c r="B284" s="53" t="s">
        <v>181</v>
      </c>
      <c r="C284" s="54" t="s">
        <v>28</v>
      </c>
      <c r="D284" s="47">
        <v>38.16880694998256</v>
      </c>
      <c r="E284" s="55"/>
      <c r="F284" s="49" t="e" cm="1">
        <f t="array" ca="1" aca="1" ref="F284">numtext(E284)</f>
        <v>#NAME?</v>
      </c>
      <c r="G284" s="55">
        <f t="shared" si="104" ref="G284:G285">ROUND(D284*E284,2)</f>
        <v>0</v>
      </c>
      <c r="H284" s="56"/>
      <c r="I284" s="27"/>
      <c r="J284" s="59"/>
      <c r="K284" s="59"/>
    </row>
    <row r="285" spans="1:11" s="51" customFormat="1" ht="28.5">
      <c r="A285" s="52" t="s">
        <v>590</v>
      </c>
      <c r="B285" s="53" t="s">
        <v>182</v>
      </c>
      <c r="C285" s="54" t="s">
        <v>28</v>
      </c>
      <c r="D285" s="47">
        <v>22.901284169989538</v>
      </c>
      <c r="E285" s="55"/>
      <c r="F285" s="49" t="e" cm="1">
        <f t="array" ca="1" aca="1" ref="F285">numtext(E285)</f>
        <v>#NAME?</v>
      </c>
      <c r="G285" s="55">
        <f t="shared" si="104"/>
        <v>0</v>
      </c>
      <c r="H285" s="56"/>
      <c r="I285" s="27"/>
      <c r="J285" s="59"/>
      <c r="K285" s="59"/>
    </row>
    <row r="286" spans="1:9" s="51" customFormat="1" ht="128.25">
      <c r="A286" s="52" t="s">
        <v>448</v>
      </c>
      <c r="B286" s="53" t="s">
        <v>183</v>
      </c>
      <c r="C286" s="54" t="s">
        <v>28</v>
      </c>
      <c r="D286" s="47">
        <v>1450.4146640993374</v>
      </c>
      <c r="E286" s="55"/>
      <c r="F286" s="49" t="e" cm="1">
        <f t="array" ca="1" aca="1" ref="F286">numtext(E286)</f>
        <v>#NAME?</v>
      </c>
      <c r="G286" s="55">
        <f>ROUND(D286*E286,2)</f>
        <v>0</v>
      </c>
      <c r="H286" s="56"/>
      <c r="I286" s="27"/>
    </row>
    <row r="287" spans="1:11" s="51" customFormat="1" ht="57">
      <c r="A287" s="52" t="s">
        <v>449</v>
      </c>
      <c r="B287" s="53" t="s">
        <v>184</v>
      </c>
      <c r="C287" s="54" t="s">
        <v>28</v>
      </c>
      <c r="D287" s="47">
        <v>106.87265945995117</v>
      </c>
      <c r="E287" s="55"/>
      <c r="F287" s="49" t="e" cm="1">
        <f t="array" ca="1" aca="1" ref="F287">numtext(E287)</f>
        <v>#NAME?</v>
      </c>
      <c r="G287" s="55">
        <f t="shared" si="105" ref="G287">ROUND(D287*E287,2)</f>
        <v>0</v>
      </c>
      <c r="H287" s="56"/>
      <c r="I287" s="27"/>
      <c r="J287" s="59"/>
      <c r="K287" s="59"/>
    </row>
    <row r="288" spans="1:9" s="51" customFormat="1" ht="99.75">
      <c r="A288" s="52" t="s">
        <v>450</v>
      </c>
      <c r="B288" s="53" t="s">
        <v>108</v>
      </c>
      <c r="C288" s="54" t="s">
        <v>30</v>
      </c>
      <c r="D288" s="47">
        <v>45</v>
      </c>
      <c r="E288" s="55"/>
      <c r="F288" s="49" t="e" cm="1">
        <f t="array" ca="1" aca="1" ref="F288">numtext(E288)</f>
        <v>#NAME?</v>
      </c>
      <c r="G288" s="55">
        <f t="shared" si="106" ref="G288">ROUND(D288*E288,2)</f>
        <v>0</v>
      </c>
      <c r="H288" s="56"/>
      <c r="I288" s="27"/>
    </row>
    <row r="289" spans="1:9" s="51" customFormat="1" ht="71.25">
      <c r="A289" s="52" t="s">
        <v>591</v>
      </c>
      <c r="B289" s="53" t="s">
        <v>357</v>
      </c>
      <c r="C289" s="54" t="s">
        <v>30</v>
      </c>
      <c r="D289" s="47">
        <v>32</v>
      </c>
      <c r="E289" s="55"/>
      <c r="F289" s="49" t="e" cm="1">
        <f t="array" ca="1" aca="1" ref="F289">numtext(E289)</f>
        <v>#NAME?</v>
      </c>
      <c r="G289" s="55">
        <f t="shared" si="107" ref="G289:G293">ROUND(D289*E289,2)</f>
        <v>0</v>
      </c>
      <c r="H289" s="56"/>
      <c r="I289" s="27"/>
    </row>
    <row r="290" spans="1:9" s="51" customFormat="1" ht="42.75">
      <c r="A290" s="52" t="s">
        <v>592</v>
      </c>
      <c r="B290" s="53" t="s">
        <v>81</v>
      </c>
      <c r="C290" s="54" t="s">
        <v>30</v>
      </c>
      <c r="D290" s="47">
        <v>23</v>
      </c>
      <c r="E290" s="55"/>
      <c r="F290" s="49" t="e" cm="1">
        <f t="array" ca="1" aca="1" ref="F290">numtext(E290)</f>
        <v>#NAME?</v>
      </c>
      <c r="G290" s="55">
        <f t="shared" si="108" ref="G290">ROUND(D290*E290,2)</f>
        <v>0</v>
      </c>
      <c r="H290" s="56"/>
      <c r="I290" s="27"/>
    </row>
    <row r="291" spans="1:9" s="51" customFormat="1" ht="42.75">
      <c r="A291" s="52" t="s">
        <v>593</v>
      </c>
      <c r="B291" s="53" t="s">
        <v>82</v>
      </c>
      <c r="C291" s="54" t="s">
        <v>30</v>
      </c>
      <c r="D291" s="47">
        <v>9</v>
      </c>
      <c r="E291" s="55"/>
      <c r="F291" s="49" t="e" cm="1">
        <f t="array" ca="1" aca="1" ref="F291">numtext(E291)</f>
        <v>#NAME?</v>
      </c>
      <c r="G291" s="55">
        <f t="shared" si="109" ref="G291">ROUND(D291*E291,2)</f>
        <v>0</v>
      </c>
      <c r="H291" s="56"/>
      <c r="I291" s="27"/>
    </row>
    <row r="292" spans="1:9" s="51" customFormat="1" ht="57">
      <c r="A292" s="52" t="s">
        <v>251</v>
      </c>
      <c r="B292" s="53" t="s">
        <v>185</v>
      </c>
      <c r="C292" s="54" t="s">
        <v>30</v>
      </c>
      <c r="D292" s="47">
        <v>3</v>
      </c>
      <c r="E292" s="55"/>
      <c r="F292" s="49" t="e" cm="1">
        <f t="array" ca="1" aca="1" ref="F292">numtext(E292)</f>
        <v>#NAME?</v>
      </c>
      <c r="G292" s="55">
        <f t="shared" si="107"/>
        <v>0</v>
      </c>
      <c r="H292" s="56"/>
      <c r="I292" s="27"/>
    </row>
    <row r="293" spans="1:9" s="51" customFormat="1" ht="57">
      <c r="A293" s="52" t="s">
        <v>594</v>
      </c>
      <c r="B293" s="53" t="s">
        <v>186</v>
      </c>
      <c r="C293" s="54" t="s">
        <v>30</v>
      </c>
      <c r="D293" s="47">
        <v>13</v>
      </c>
      <c r="E293" s="55"/>
      <c r="F293" s="49" t="e" cm="1">
        <f t="array" ca="1" aca="1" ref="F293">numtext(E293)</f>
        <v>#NAME?</v>
      </c>
      <c r="G293" s="55">
        <f t="shared" si="107"/>
        <v>0</v>
      </c>
      <c r="H293" s="56"/>
      <c r="I293" s="27"/>
    </row>
    <row r="294" spans="1:9" s="51" customFormat="1" ht="71.25">
      <c r="A294" s="52" t="s">
        <v>252</v>
      </c>
      <c r="B294" s="53" t="s">
        <v>187</v>
      </c>
      <c r="C294" s="54" t="s">
        <v>30</v>
      </c>
      <c r="D294" s="47">
        <v>5</v>
      </c>
      <c r="E294" s="55"/>
      <c r="F294" s="49" t="e" cm="1">
        <f t="array" ca="1" aca="1" ref="F294">numtext(E294)</f>
        <v>#NAME?</v>
      </c>
      <c r="G294" s="55">
        <f>ROUND(D294*E294,2)</f>
        <v>0</v>
      </c>
      <c r="H294" s="56"/>
      <c r="I294" s="27"/>
    </row>
    <row r="295" spans="1:9" s="51" customFormat="1" ht="15">
      <c r="A295" s="45" t="s">
        <v>52</v>
      </c>
      <c r="B295" s="46" t="s">
        <v>35</v>
      </c>
      <c r="C295" s="54"/>
      <c r="D295" s="47"/>
      <c r="E295" s="55"/>
      <c r="F295" s="49"/>
      <c r="G295" s="50">
        <f>SUM(G296:G300)</f>
        <v>0</v>
      </c>
      <c r="H295" s="56"/>
      <c r="I295" s="27"/>
    </row>
    <row r="296" spans="1:9" s="51" customFormat="1" ht="128.25">
      <c r="A296" s="52" t="s">
        <v>253</v>
      </c>
      <c r="B296" s="53" t="s">
        <v>97</v>
      </c>
      <c r="C296" s="54" t="s">
        <v>30</v>
      </c>
      <c r="D296" s="47">
        <v>6</v>
      </c>
      <c r="E296" s="55"/>
      <c r="F296" s="49" t="e" cm="1">
        <f t="array" ca="1" aca="1" ref="F296">numtext(E296)</f>
        <v>#NAME?</v>
      </c>
      <c r="G296" s="55">
        <f t="shared" si="110" ref="G296:G300">ROUND(D296*E296,2)</f>
        <v>0</v>
      </c>
      <c r="H296" s="56"/>
      <c r="I296" s="27"/>
    </row>
    <row r="297" spans="1:9" s="51" customFormat="1" ht="85.5">
      <c r="A297" s="52" t="s">
        <v>595</v>
      </c>
      <c r="B297" s="53" t="s">
        <v>358</v>
      </c>
      <c r="C297" s="54" t="s">
        <v>30</v>
      </c>
      <c r="D297" s="47">
        <v>6</v>
      </c>
      <c r="E297" s="55"/>
      <c r="F297" s="49" t="e" cm="1">
        <f t="array" ca="1" aca="1" ref="F297">numtext(E297)</f>
        <v>#NAME?</v>
      </c>
      <c r="G297" s="55">
        <f t="shared" si="110"/>
        <v>0</v>
      </c>
      <c r="H297" s="56"/>
      <c r="I297" s="27"/>
    </row>
    <row r="298" spans="1:10" s="51" customFormat="1" ht="57">
      <c r="A298" s="52" t="s">
        <v>596</v>
      </c>
      <c r="B298" s="53" t="s">
        <v>359</v>
      </c>
      <c r="C298" s="54" t="s">
        <v>30</v>
      </c>
      <c r="D298" s="47">
        <v>6</v>
      </c>
      <c r="E298" s="55"/>
      <c r="F298" s="49" t="e" cm="1">
        <f t="array" ca="1" aca="1" ref="F298">numtext(E298)</f>
        <v>#NAME?</v>
      </c>
      <c r="G298" s="55">
        <f t="shared" si="111" ref="G298:G299">ROUND(D298*E298,2)</f>
        <v>0</v>
      </c>
      <c r="H298" s="56"/>
      <c r="I298" s="27"/>
      <c r="J298" s="59"/>
    </row>
    <row r="299" spans="1:11" s="51" customFormat="1" ht="42.75">
      <c r="A299" s="52" t="s">
        <v>597</v>
      </c>
      <c r="B299" s="53" t="s">
        <v>181</v>
      </c>
      <c r="C299" s="54" t="s">
        <v>28</v>
      </c>
      <c r="D299" s="47">
        <v>76.33761389996512</v>
      </c>
      <c r="E299" s="55"/>
      <c r="F299" s="49" t="e" cm="1">
        <f t="array" ca="1" aca="1" ref="F299">numtext(E299)</f>
        <v>#NAME?</v>
      </c>
      <c r="G299" s="55">
        <f t="shared" si="111"/>
        <v>0</v>
      </c>
      <c r="H299" s="56"/>
      <c r="I299" s="27"/>
      <c r="J299" s="59"/>
      <c r="K299" s="59"/>
    </row>
    <row r="300" spans="1:9" s="51" customFormat="1" ht="128.25">
      <c r="A300" s="52" t="s">
        <v>598</v>
      </c>
      <c r="B300" s="53" t="s">
        <v>188</v>
      </c>
      <c r="C300" s="54" t="s">
        <v>28</v>
      </c>
      <c r="D300" s="47">
        <v>305.3504555998605</v>
      </c>
      <c r="E300" s="55"/>
      <c r="F300" s="49" t="e" cm="1">
        <f t="array" ca="1" aca="1" ref="F300">numtext(E300)</f>
        <v>#NAME?</v>
      </c>
      <c r="G300" s="55">
        <f t="shared" si="110"/>
        <v>0</v>
      </c>
      <c r="H300" s="56"/>
      <c r="I300" s="27"/>
    </row>
    <row r="301" spans="1:9" s="51" customFormat="1" ht="15">
      <c r="A301" s="45" t="s">
        <v>53</v>
      </c>
      <c r="B301" s="46" t="s">
        <v>189</v>
      </c>
      <c r="C301" s="54"/>
      <c r="D301" s="47"/>
      <c r="E301" s="55"/>
      <c r="F301" s="49"/>
      <c r="G301" s="50">
        <f>SUM(G302:G305)</f>
        <v>0</v>
      </c>
      <c r="H301" s="56"/>
      <c r="I301" s="27"/>
    </row>
    <row r="302" spans="1:9" s="51" customFormat="1" ht="128.25">
      <c r="A302" s="52" t="s">
        <v>254</v>
      </c>
      <c r="B302" s="53" t="s">
        <v>95</v>
      </c>
      <c r="C302" s="54" t="s">
        <v>31</v>
      </c>
      <c r="D302" s="47">
        <v>4</v>
      </c>
      <c r="E302" s="55"/>
      <c r="F302" s="49" t="e" cm="1">
        <f t="array" ca="1" aca="1" ref="F302">numtext(E302)</f>
        <v>#NAME?</v>
      </c>
      <c r="G302" s="55">
        <f>ROUND(D302*E302,2)</f>
        <v>0</v>
      </c>
      <c r="H302" s="56"/>
      <c r="I302" s="27"/>
    </row>
    <row r="303" spans="1:10" s="51" customFormat="1" ht="99.75">
      <c r="A303" s="52" t="s">
        <v>599</v>
      </c>
      <c r="B303" s="53" t="s">
        <v>360</v>
      </c>
      <c r="C303" s="54" t="s">
        <v>30</v>
      </c>
      <c r="D303" s="47">
        <v>4</v>
      </c>
      <c r="E303" s="55"/>
      <c r="F303" s="49" t="e" cm="1">
        <f t="array" ca="1" aca="1" ref="F303">numtext(E303)</f>
        <v>#NAME?</v>
      </c>
      <c r="G303" s="55">
        <f t="shared" si="112" ref="G303:G304">ROUND(D303*E303,2)</f>
        <v>0</v>
      </c>
      <c r="H303" s="56"/>
      <c r="I303" s="27"/>
      <c r="J303" s="59"/>
    </row>
    <row r="304" spans="1:9" s="51" customFormat="1" ht="57">
      <c r="A304" s="52" t="s">
        <v>600</v>
      </c>
      <c r="B304" s="53" t="s">
        <v>289</v>
      </c>
      <c r="C304" s="54" t="s">
        <v>28</v>
      </c>
      <c r="D304" s="47">
        <v>91.60513667995815</v>
      </c>
      <c r="E304" s="55"/>
      <c r="F304" s="49" t="e" cm="1">
        <f t="array" ca="1" aca="1" ref="F304">numtext(E304)</f>
        <v>#NAME?</v>
      </c>
      <c r="G304" s="55">
        <f t="shared" si="112"/>
        <v>0</v>
      </c>
      <c r="H304" s="56"/>
      <c r="I304" s="27"/>
    </row>
    <row r="305" spans="1:10" s="51" customFormat="1" ht="42.75">
      <c r="A305" s="52" t="s">
        <v>601</v>
      </c>
      <c r="B305" s="53" t="s">
        <v>361</v>
      </c>
      <c r="C305" s="54" t="s">
        <v>28</v>
      </c>
      <c r="D305" s="47">
        <v>290.08293281986744</v>
      </c>
      <c r="E305" s="55"/>
      <c r="F305" s="49" t="e" cm="1">
        <f t="array" ca="1" aca="1" ref="F305">numtext(E305)</f>
        <v>#NAME?</v>
      </c>
      <c r="G305" s="55">
        <f t="shared" si="113" ref="G305">ROUND(D305*E305,2)</f>
        <v>0</v>
      </c>
      <c r="H305" s="56"/>
      <c r="I305" s="27"/>
      <c r="J305" s="59"/>
    </row>
    <row r="306" spans="1:9" s="51" customFormat="1" ht="15">
      <c r="A306" s="45" t="s">
        <v>54</v>
      </c>
      <c r="B306" s="46" t="s">
        <v>190</v>
      </c>
      <c r="C306" s="54"/>
      <c r="D306" s="47"/>
      <c r="E306" s="55"/>
      <c r="F306" s="49"/>
      <c r="G306" s="50">
        <f>SUM(G307:G308)</f>
        <v>0</v>
      </c>
      <c r="H306" s="56"/>
      <c r="I306" s="27"/>
    </row>
    <row r="307" spans="1:9" s="51" customFormat="1" ht="28.5">
      <c r="A307" s="52" t="s">
        <v>602</v>
      </c>
      <c r="B307" s="53" t="s">
        <v>191</v>
      </c>
      <c r="C307" s="54" t="s">
        <v>25</v>
      </c>
      <c r="D307" s="47">
        <v>503.50</v>
      </c>
      <c r="E307" s="55"/>
      <c r="F307" s="49" t="e" cm="1">
        <f t="array" ca="1" aca="1" ref="F307">numtext(E307)</f>
        <v>#NAME?</v>
      </c>
      <c r="G307" s="55">
        <f t="shared" si="114" ref="G307:G308">ROUND(D307*E307,2)</f>
        <v>0</v>
      </c>
      <c r="H307" s="56"/>
      <c r="I307" s="27"/>
    </row>
    <row r="308" spans="1:9" s="51" customFormat="1" ht="28.5">
      <c r="A308" s="52" t="s">
        <v>255</v>
      </c>
      <c r="B308" s="53" t="s">
        <v>192</v>
      </c>
      <c r="C308" s="54" t="s">
        <v>25</v>
      </c>
      <c r="D308" s="47">
        <v>503.50</v>
      </c>
      <c r="E308" s="55"/>
      <c r="F308" s="49" t="e" cm="1">
        <f t="array" ca="1" aca="1" ref="F308">numtext(E308)</f>
        <v>#NAME?</v>
      </c>
      <c r="G308" s="55">
        <f t="shared" si="114"/>
        <v>0</v>
      </c>
      <c r="H308" s="56"/>
      <c r="I308" s="27"/>
    </row>
    <row r="309" spans="1:7" ht="15" customHeight="1">
      <c r="A309" s="94" t="s">
        <v>17</v>
      </c>
      <c r="B309" s="95"/>
      <c r="C309" s="95"/>
      <c r="D309" s="95"/>
      <c r="E309" s="95"/>
      <c r="F309" s="95"/>
      <c r="G309" s="96"/>
    </row>
    <row r="310" spans="1:7" ht="30" customHeight="1">
      <c r="A310" s="38" t="str">
        <f>A17</f>
        <v>A</v>
      </c>
      <c r="B310" s="65" t="str">
        <f>B17</f>
        <v>Rehabilitación del área de consulta de urgencias y circulaciones en el Hospital Regional de Tepatitlán de Morelos, en el municipio de Tepatitlán de Morelos, Jalisco.</v>
      </c>
      <c r="C310" s="28"/>
      <c r="D310" s="29"/>
      <c r="E310" s="30"/>
      <c r="F310" s="28"/>
      <c r="G310" s="66">
        <f>G17</f>
        <v>0</v>
      </c>
    </row>
    <row r="311" spans="1:8" s="51" customFormat="1" ht="15" customHeight="1">
      <c r="A311" s="45" t="s">
        <v>36</v>
      </c>
      <c r="B311" s="45" t="str">
        <f>+VLOOKUP($A311,$A$18:$G$308,2,0)</f>
        <v>PRELIMINARES</v>
      </c>
      <c r="C311" s="45"/>
      <c r="D311" s="67"/>
      <c r="E311" s="48"/>
      <c r="F311" s="68"/>
      <c r="G311" s="50">
        <f t="shared" si="115" ref="G311:G333">+VLOOKUP($A311,$A$18:$G$308,7,0)</f>
        <v>0</v>
      </c>
      <c r="H311" s="69"/>
    </row>
    <row r="312" spans="1:8" s="51" customFormat="1" ht="15" customHeight="1">
      <c r="A312" s="45" t="s">
        <v>37</v>
      </c>
      <c r="B312" s="45" t="str">
        <f t="shared" si="116" ref="B312:B333">+VLOOKUP($A312,$A$37:$G$308,2,0)</f>
        <v>ALBAÑILERÍAS</v>
      </c>
      <c r="C312" s="45"/>
      <c r="D312" s="67"/>
      <c r="E312" s="48"/>
      <c r="F312" s="68"/>
      <c r="G312" s="50">
        <f t="shared" si="115"/>
        <v>0</v>
      </c>
      <c r="H312" s="50"/>
    </row>
    <row r="313" spans="1:8" s="51" customFormat="1" ht="15" customHeight="1">
      <c r="A313" s="45" t="s">
        <v>38</v>
      </c>
      <c r="B313" s="45" t="str">
        <f t="shared" si="116"/>
        <v>IMPERMEABILIZACIÓN</v>
      </c>
      <c r="C313" s="45"/>
      <c r="D313" s="67"/>
      <c r="E313" s="48"/>
      <c r="F313" s="68"/>
      <c r="G313" s="50">
        <f t="shared" si="115"/>
        <v>0</v>
      </c>
      <c r="H313" s="50"/>
    </row>
    <row r="314" spans="1:8" s="51" customFormat="1" ht="15" customHeight="1">
      <c r="A314" s="45" t="s">
        <v>39</v>
      </c>
      <c r="B314" s="45" t="str">
        <f t="shared" si="116"/>
        <v>INSTALACIÓN HIDROSANITARIA</v>
      </c>
      <c r="C314" s="45"/>
      <c r="D314" s="67"/>
      <c r="E314" s="48"/>
      <c r="F314" s="68"/>
      <c r="G314" s="50">
        <f t="shared" si="115"/>
        <v>0</v>
      </c>
      <c r="H314" s="50"/>
    </row>
    <row r="315" spans="1:8" s="51" customFormat="1" ht="15" customHeight="1">
      <c r="A315" s="63" t="s">
        <v>492</v>
      </c>
      <c r="B315" s="63" t="str">
        <f t="shared" si="116"/>
        <v>DRENAJE PLUVIAL</v>
      </c>
      <c r="C315" s="45"/>
      <c r="D315" s="67"/>
      <c r="E315" s="48"/>
      <c r="F315" s="68"/>
      <c r="G315" s="64">
        <f t="shared" si="115"/>
        <v>0</v>
      </c>
      <c r="H315" s="50"/>
    </row>
    <row r="316" spans="1:8" s="51" customFormat="1" ht="15" customHeight="1">
      <c r="A316" s="63" t="s">
        <v>494</v>
      </c>
      <c r="B316" s="63" t="str">
        <f t="shared" si="116"/>
        <v>DRENAJE SANITARIO</v>
      </c>
      <c r="C316" s="45"/>
      <c r="D316" s="67"/>
      <c r="E316" s="48"/>
      <c r="F316" s="68"/>
      <c r="G316" s="64">
        <f t="shared" si="115"/>
        <v>0</v>
      </c>
      <c r="H316" s="69"/>
    </row>
    <row r="317" spans="1:8" s="51" customFormat="1" ht="15" customHeight="1">
      <c r="A317" s="63" t="s">
        <v>493</v>
      </c>
      <c r="B317" s="63" t="str">
        <f t="shared" si="116"/>
        <v>AGUA POTABLE</v>
      </c>
      <c r="C317" s="45"/>
      <c r="D317" s="67"/>
      <c r="E317" s="48"/>
      <c r="F317" s="68"/>
      <c r="G317" s="64">
        <f t="shared" si="115"/>
        <v>0</v>
      </c>
      <c r="H317" s="50"/>
    </row>
    <row r="318" spans="1:8" s="51" customFormat="1" ht="15" customHeight="1">
      <c r="A318" s="45" t="s">
        <v>40</v>
      </c>
      <c r="B318" s="45" t="str">
        <f t="shared" si="116"/>
        <v>SALIDAS ELÉCTRICAS E ILUMINACIÓN</v>
      </c>
      <c r="C318" s="45"/>
      <c r="D318" s="67"/>
      <c r="E318" s="48"/>
      <c r="F318" s="68"/>
      <c r="G318" s="50">
        <f t="shared" si="115"/>
        <v>0</v>
      </c>
      <c r="H318" s="50"/>
    </row>
    <row r="319" spans="1:8" s="51" customFormat="1" ht="15" customHeight="1">
      <c r="A319" s="45" t="s">
        <v>41</v>
      </c>
      <c r="B319" s="45" t="str">
        <f t="shared" si="116"/>
        <v>BAJA TENSIÓN</v>
      </c>
      <c r="C319" s="45"/>
      <c r="D319" s="67"/>
      <c r="E319" s="48"/>
      <c r="F319" s="68"/>
      <c r="G319" s="50">
        <f t="shared" si="115"/>
        <v>0</v>
      </c>
      <c r="H319" s="50"/>
    </row>
    <row r="320" spans="1:8" s="51" customFormat="1" ht="15" customHeight="1">
      <c r="A320" s="45" t="s">
        <v>603</v>
      </c>
      <c r="B320" s="45" t="str">
        <f t="shared" si="116"/>
        <v>TABLAROCA</v>
      </c>
      <c r="C320" s="45"/>
      <c r="D320" s="67"/>
      <c r="E320" s="48"/>
      <c r="F320" s="68"/>
      <c r="G320" s="50">
        <f t="shared" si="115"/>
        <v>0</v>
      </c>
      <c r="H320" s="50"/>
    </row>
    <row r="321" spans="1:8" s="51" customFormat="1" ht="15" customHeight="1">
      <c r="A321" s="45" t="s">
        <v>42</v>
      </c>
      <c r="B321" s="45" t="str">
        <f t="shared" si="116"/>
        <v>ACABADOS</v>
      </c>
      <c r="C321" s="45"/>
      <c r="D321" s="67"/>
      <c r="E321" s="48"/>
      <c r="F321" s="68"/>
      <c r="G321" s="50">
        <f t="shared" si="115"/>
        <v>0</v>
      </c>
      <c r="H321" s="50"/>
    </row>
    <row r="322" spans="1:8" s="51" customFormat="1" ht="15" customHeight="1">
      <c r="A322" s="45" t="s">
        <v>43</v>
      </c>
      <c r="B322" s="45" t="str">
        <f t="shared" si="116"/>
        <v>BAÑOS</v>
      </c>
      <c r="C322" s="45"/>
      <c r="D322" s="67"/>
      <c r="E322" s="48"/>
      <c r="F322" s="68"/>
      <c r="G322" s="50">
        <f t="shared" si="115"/>
        <v>0</v>
      </c>
      <c r="H322" s="50"/>
    </row>
    <row r="323" spans="1:8" s="51" customFormat="1" ht="15" customHeight="1">
      <c r="A323" s="45" t="s">
        <v>44</v>
      </c>
      <c r="B323" s="45" t="str">
        <f t="shared" si="116"/>
        <v>CARPINTERIA</v>
      </c>
      <c r="C323" s="45"/>
      <c r="D323" s="67"/>
      <c r="E323" s="48"/>
      <c r="F323" s="68"/>
      <c r="G323" s="50">
        <f t="shared" si="115"/>
        <v>0</v>
      </c>
      <c r="H323" s="50"/>
    </row>
    <row r="324" spans="1:8" s="51" customFormat="1" ht="15" customHeight="1">
      <c r="A324" s="45" t="s">
        <v>45</v>
      </c>
      <c r="B324" s="45" t="str">
        <f t="shared" si="116"/>
        <v>VENTANERÍA Y CANCELERÍA DE ALUMINIO</v>
      </c>
      <c r="C324" s="45"/>
      <c r="D324" s="67"/>
      <c r="E324" s="48"/>
      <c r="F324" s="68"/>
      <c r="G324" s="50">
        <f t="shared" si="115"/>
        <v>0</v>
      </c>
      <c r="H324" s="50"/>
    </row>
    <row r="325" spans="1:8" s="51" customFormat="1" ht="15" customHeight="1">
      <c r="A325" s="45" t="s">
        <v>46</v>
      </c>
      <c r="B325" s="45" t="str">
        <f t="shared" si="116"/>
        <v>ACERO INOXIDABLE</v>
      </c>
      <c r="C325" s="45"/>
      <c r="D325" s="67"/>
      <c r="E325" s="48"/>
      <c r="F325" s="68"/>
      <c r="G325" s="50">
        <f t="shared" si="115"/>
        <v>0</v>
      </c>
      <c r="H325" s="50"/>
    </row>
    <row r="326" spans="1:8" s="51" customFormat="1" ht="15" customHeight="1">
      <c r="A326" s="45" t="s">
        <v>47</v>
      </c>
      <c r="B326" s="45" t="str">
        <f t="shared" si="116"/>
        <v>SISTEMA CONTRA INCENDIO</v>
      </c>
      <c r="C326" s="45"/>
      <c r="D326" s="67"/>
      <c r="E326" s="48"/>
      <c r="F326" s="68"/>
      <c r="G326" s="50">
        <f t="shared" si="115"/>
        <v>0</v>
      </c>
      <c r="H326" s="50"/>
    </row>
    <row r="327" spans="1:8" s="51" customFormat="1" ht="15" customHeight="1">
      <c r="A327" s="45" t="s">
        <v>48</v>
      </c>
      <c r="B327" s="45" t="str">
        <f t="shared" si="116"/>
        <v>DETECTORES DE HUMO</v>
      </c>
      <c r="C327" s="45"/>
      <c r="D327" s="67"/>
      <c r="E327" s="48"/>
      <c r="F327" s="68"/>
      <c r="G327" s="50">
        <f t="shared" si="115"/>
        <v>0</v>
      </c>
      <c r="H327" s="50"/>
    </row>
    <row r="328" spans="1:9" s="51" customFormat="1" ht="15" customHeight="1">
      <c r="A328" s="45" t="s">
        <v>49</v>
      </c>
      <c r="B328" s="45" t="str">
        <f t="shared" si="116"/>
        <v>SEÑALETICA</v>
      </c>
      <c r="C328" s="45"/>
      <c r="D328" s="67"/>
      <c r="E328" s="48"/>
      <c r="F328" s="68"/>
      <c r="G328" s="50">
        <f t="shared" si="115"/>
        <v>0</v>
      </c>
      <c r="H328" s="50"/>
      <c r="I328" s="59"/>
    </row>
    <row r="329" spans="1:8" s="51" customFormat="1" ht="15" customHeight="1">
      <c r="A329" s="45" t="s">
        <v>50</v>
      </c>
      <c r="B329" s="45" t="str">
        <f t="shared" si="116"/>
        <v>AIRE ACONDICIONADO</v>
      </c>
      <c r="C329" s="45"/>
      <c r="D329" s="67"/>
      <c r="E329" s="48"/>
      <c r="F329" s="68"/>
      <c r="G329" s="50">
        <f t="shared" si="115"/>
        <v>0</v>
      </c>
      <c r="H329" s="50"/>
    </row>
    <row r="330" spans="1:8" s="51" customFormat="1" ht="15" customHeight="1">
      <c r="A330" s="45" t="s">
        <v>51</v>
      </c>
      <c r="B330" s="45" t="str">
        <f t="shared" si="116"/>
        <v>VOZ Y DATOS</v>
      </c>
      <c r="C330" s="45"/>
      <c r="D330" s="67"/>
      <c r="E330" s="48"/>
      <c r="F330" s="68"/>
      <c r="G330" s="50">
        <f t="shared" si="115"/>
        <v>0</v>
      </c>
      <c r="H330" s="50"/>
    </row>
    <row r="331" spans="1:8" s="51" customFormat="1" ht="15" customHeight="1">
      <c r="A331" s="45" t="s">
        <v>52</v>
      </c>
      <c r="B331" s="45" t="str">
        <f t="shared" si="116"/>
        <v>CCTV</v>
      </c>
      <c r="C331" s="45"/>
      <c r="D331" s="67"/>
      <c r="E331" s="48"/>
      <c r="F331" s="68"/>
      <c r="G331" s="50">
        <f t="shared" si="115"/>
        <v>0</v>
      </c>
      <c r="H331" s="50"/>
    </row>
    <row r="332" spans="1:8" s="51" customFormat="1" ht="15" customHeight="1">
      <c r="A332" s="45" t="s">
        <v>53</v>
      </c>
      <c r="B332" s="45" t="str">
        <f t="shared" si="116"/>
        <v>SISTEMA VOCEO</v>
      </c>
      <c r="C332" s="45"/>
      <c r="D332" s="67"/>
      <c r="E332" s="48"/>
      <c r="F332" s="68"/>
      <c r="G332" s="50">
        <f t="shared" si="115"/>
        <v>0</v>
      </c>
      <c r="H332" s="50"/>
    </row>
    <row r="333" spans="1:8" s="51" customFormat="1" ht="15" customHeight="1">
      <c r="A333" s="45" t="s">
        <v>54</v>
      </c>
      <c r="B333" s="45" t="str">
        <f t="shared" si="116"/>
        <v>LIMPIEZAS</v>
      </c>
      <c r="C333" s="45"/>
      <c r="D333" s="67"/>
      <c r="E333" s="48"/>
      <c r="F333" s="68"/>
      <c r="G333" s="50">
        <f t="shared" si="115"/>
        <v>0</v>
      </c>
      <c r="H333" s="50"/>
    </row>
    <row r="334" spans="1:10" ht="15" customHeight="1">
      <c r="A334" s="70"/>
      <c r="B334" s="71"/>
      <c r="C334" s="40"/>
      <c r="D334" s="41"/>
      <c r="E334" s="72"/>
      <c r="F334" s="40"/>
      <c r="G334" s="73"/>
      <c r="J334" s="74"/>
    </row>
    <row r="335" spans="1:10" ht="15" customHeight="1">
      <c r="A335" s="93" t="s">
        <v>18</v>
      </c>
      <c r="B335" s="93"/>
      <c r="C335" s="93"/>
      <c r="D335" s="93"/>
      <c r="E335" s="93"/>
      <c r="F335" s="75" t="s">
        <v>19</v>
      </c>
      <c r="G335" s="76">
        <f>G310</f>
        <v>0</v>
      </c>
      <c r="H335" s="51"/>
      <c r="I335" s="27"/>
      <c r="J335" s="77"/>
    </row>
    <row r="336" spans="1:9" s="51" customFormat="1" ht="15" customHeight="1">
      <c r="A336" s="80" t="e">
        <f ca="1">+numtext(G337)</f>
        <v>#NAME?</v>
      </c>
      <c r="B336" s="80"/>
      <c r="C336" s="80"/>
      <c r="D336" s="80"/>
      <c r="E336" s="80"/>
      <c r="F336" s="75" t="s">
        <v>20</v>
      </c>
      <c r="G336" s="76">
        <f>ROUND(G335*0.16,2)</f>
        <v>0</v>
      </c>
      <c r="I336" s="59"/>
    </row>
    <row r="337" spans="1:9" s="51" customFormat="1" ht="15" customHeight="1">
      <c r="A337" s="80"/>
      <c r="B337" s="80"/>
      <c r="C337" s="80"/>
      <c r="D337" s="80"/>
      <c r="E337" s="80"/>
      <c r="F337" s="75" t="s">
        <v>21</v>
      </c>
      <c r="G337" s="76">
        <f>+ROUND(G335+G336,2)</f>
        <v>0</v>
      </c>
      <c r="I337" s="59"/>
    </row>
  </sheetData>
  <autoFilter ref="A16:G333"/>
  <mergeCells count="14">
    <mergeCell ref="C1:F1"/>
    <mergeCell ref="C6:E6"/>
    <mergeCell ref="C7:E7"/>
    <mergeCell ref="C8:E8"/>
    <mergeCell ref="C9:E9"/>
    <mergeCell ref="C2:F5"/>
    <mergeCell ref="B7:B9"/>
    <mergeCell ref="A336:E337"/>
    <mergeCell ref="C10:F10"/>
    <mergeCell ref="C11:F11"/>
    <mergeCell ref="C12:F12"/>
    <mergeCell ref="A14:G14"/>
    <mergeCell ref="A335:E335"/>
    <mergeCell ref="A309:G309"/>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308"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VICTOR HUGO NUÑEZ RUIZ.</cp:lastModifiedBy>
  <cp:lastPrinted>2025-04-28T19:14:40Z</cp:lastPrinted>
  <dcterms:created xsi:type="dcterms:W3CDTF">2024-12-27T18:23:43Z</dcterms:created>
  <dcterms:modified xsi:type="dcterms:W3CDTF">2026-09-08T15:46:40Z</dcterms:modified>
  <cp:category/>
</cp:coreProperties>
</file>